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K:\Grupa XLVII MAE\SWZ\korekta SWZ\"/>
    </mc:Choice>
  </mc:AlternateContent>
  <xr:revisionPtr revIDLastSave="0" documentId="13_ncr:1_{F5905271-9DF0-44DF-A04A-8C7E77646A5E}" xr6:coauthVersionLast="47" xr6:coauthVersionMax="47" xr10:uidLastSave="{00000000-0000-0000-0000-000000000000}"/>
  <bookViews>
    <workbookView xWindow="-108" yWindow="-108" windowWidth="23256" windowHeight="12456" tabRatio="641" activeTab="1" xr2:uid="{00000000-000D-0000-FFFF-FFFF00000000}"/>
  </bookViews>
  <sheets>
    <sheet name="1.1 Taryfa Cxx Oświetlenie" sheetId="19" r:id="rId1"/>
    <sheet name="1.2 Taryfa Cxx" sheetId="27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Oświetlenie'!$J$1:$J$501</definedName>
    <definedName name="_xlnm._FilterDatabase" localSheetId="1" hidden="1">'1.2 Taryfa Cxx'!$A$1:$T$1472</definedName>
    <definedName name="_xlnm._FilterDatabase" localSheetId="2" hidden="1">'1.3 Taryfa Bxx'!$T$1:$T$1193</definedName>
    <definedName name="_xlnm._FilterDatabase" localSheetId="4" hidden="1">'Zamawiający TED'!$A$1:$F$130</definedName>
  </definedNames>
  <calcPr calcId="181029"/>
</workbook>
</file>

<file path=xl/calcChain.xml><?xml version="1.0" encoding="utf-8"?>
<calcChain xmlns="http://schemas.openxmlformats.org/spreadsheetml/2006/main">
  <c r="L396" i="19" l="1"/>
  <c r="M396" i="19"/>
  <c r="N396" i="19"/>
  <c r="O396" i="19"/>
  <c r="P396" i="19"/>
  <c r="Q396" i="19"/>
  <c r="P1458" i="27" l="1"/>
  <c r="O1458" i="27"/>
  <c r="M1458" i="27"/>
  <c r="L1458" i="27"/>
  <c r="Q1457" i="27"/>
  <c r="N1457" i="27"/>
  <c r="Q1456" i="27"/>
  <c r="N1456" i="27"/>
  <c r="Q1455" i="27"/>
  <c r="N1455" i="27"/>
  <c r="Q1454" i="27"/>
  <c r="N1454" i="27"/>
  <c r="Q1453" i="27"/>
  <c r="N1453" i="27"/>
  <c r="Q1452" i="27"/>
  <c r="N1452" i="27"/>
  <c r="Q1451" i="27"/>
  <c r="N1451" i="27"/>
  <c r="R58" i="8"/>
  <c r="Q58" i="8"/>
  <c r="P58" i="8"/>
  <c r="N58" i="8"/>
  <c r="M58" i="8"/>
  <c r="L58" i="8"/>
  <c r="S57" i="8"/>
  <c r="O57" i="8"/>
  <c r="S56" i="8"/>
  <c r="O56" i="8"/>
  <c r="S55" i="8"/>
  <c r="O55" i="8"/>
  <c r="N1458" i="27" l="1"/>
  <c r="Q1458" i="27"/>
  <c r="S58" i="8"/>
  <c r="O58" i="8"/>
  <c r="P744" i="27" l="1"/>
  <c r="Q743" i="27"/>
  <c r="O744" i="27"/>
  <c r="M744" i="27"/>
  <c r="N743" i="27"/>
  <c r="L744" i="27"/>
  <c r="P198" i="19" l="1"/>
  <c r="Q197" i="19"/>
  <c r="Q198" i="19"/>
  <c r="O198" i="19"/>
  <c r="M198" i="19"/>
  <c r="N197" i="19"/>
  <c r="N198" i="19"/>
  <c r="L198" i="19"/>
  <c r="R51" i="8" l="1"/>
  <c r="Q51" i="8"/>
  <c r="P51" i="8"/>
  <c r="N51" i="8"/>
  <c r="M51" i="8"/>
  <c r="L51" i="8"/>
  <c r="S50" i="8"/>
  <c r="S51" i="8" s="1"/>
  <c r="O50" i="8"/>
  <c r="O51" i="8" s="1"/>
  <c r="P1181" i="27" l="1"/>
  <c r="O1181" i="27"/>
  <c r="M1181" i="27"/>
  <c r="L1181" i="27"/>
  <c r="Q1180" i="27"/>
  <c r="Q1179" i="27"/>
  <c r="Q1178" i="27"/>
  <c r="Q1177" i="27"/>
  <c r="Q1176" i="27"/>
  <c r="Q1175" i="27"/>
  <c r="Q1174" i="27"/>
  <c r="N1174" i="27"/>
  <c r="Q1173" i="27"/>
  <c r="N1173" i="27"/>
  <c r="Q1172" i="27"/>
  <c r="N1172" i="27"/>
  <c r="Q1171" i="27"/>
  <c r="N1171" i="27"/>
  <c r="Q1170" i="27"/>
  <c r="N1170" i="27"/>
  <c r="Q1169" i="27"/>
  <c r="N1169" i="27"/>
  <c r="Q1168" i="27"/>
  <c r="N1168" i="27"/>
  <c r="Q1167" i="27"/>
  <c r="N1167" i="27"/>
  <c r="Q1166" i="27"/>
  <c r="N1166" i="27"/>
  <c r="Q1165" i="27"/>
  <c r="N1165" i="27"/>
  <c r="Q1164" i="27"/>
  <c r="N1164" i="27"/>
  <c r="Q1163" i="27"/>
  <c r="N1163" i="27"/>
  <c r="P1159" i="27"/>
  <c r="O1159" i="27"/>
  <c r="M1159" i="27"/>
  <c r="L1159" i="27"/>
  <c r="Q1158" i="27"/>
  <c r="N1158" i="27"/>
  <c r="Q1157" i="27"/>
  <c r="N1157" i="27"/>
  <c r="Q1156" i="27"/>
  <c r="N1156" i="27"/>
  <c r="Q1155" i="27"/>
  <c r="N1155" i="27"/>
  <c r="Q1154" i="27"/>
  <c r="N1154" i="27"/>
  <c r="Q1153" i="27"/>
  <c r="N1153" i="27"/>
  <c r="Q1152" i="27"/>
  <c r="N1152" i="27"/>
  <c r="Q1151" i="27"/>
  <c r="N1151" i="27"/>
  <c r="Q1150" i="27"/>
  <c r="N1150" i="27"/>
  <c r="Q1149" i="27"/>
  <c r="N1149" i="27"/>
  <c r="Q1148" i="27"/>
  <c r="N1148" i="27"/>
  <c r="Q1147" i="27"/>
  <c r="N1147" i="27"/>
  <c r="Q1146" i="27"/>
  <c r="N1146" i="27"/>
  <c r="Q1145" i="27"/>
  <c r="N1145" i="27"/>
  <c r="N1181" i="27" l="1"/>
  <c r="Q1159" i="27"/>
  <c r="N1159" i="27"/>
  <c r="Q1181" i="27"/>
  <c r="L879" i="27" l="1"/>
  <c r="M879" i="27"/>
  <c r="O879" i="27"/>
  <c r="P879" i="27"/>
  <c r="P1447" i="27"/>
  <c r="O1447" i="27"/>
  <c r="M1447" i="27"/>
  <c r="L1447" i="27"/>
  <c r="Q1446" i="27"/>
  <c r="Q1447" i="27" s="1"/>
  <c r="N1446" i="27"/>
  <c r="N1447" i="27" s="1"/>
  <c r="P1442" i="27"/>
  <c r="O1442" i="27"/>
  <c r="M1442" i="27"/>
  <c r="L1442" i="27"/>
  <c r="Q1441" i="27"/>
  <c r="N1441" i="27"/>
  <c r="Q1440" i="27"/>
  <c r="N1440" i="27"/>
  <c r="Q1439" i="27"/>
  <c r="N1439" i="27"/>
  <c r="Q1438" i="27"/>
  <c r="N1438" i="27"/>
  <c r="P1434" i="27"/>
  <c r="O1434" i="27"/>
  <c r="M1434" i="27"/>
  <c r="L1434" i="27"/>
  <c r="Q1433" i="27"/>
  <c r="N1433" i="27"/>
  <c r="Q1432" i="27"/>
  <c r="N1432" i="27"/>
  <c r="Q1431" i="27"/>
  <c r="N1431" i="27"/>
  <c r="Q1430" i="27"/>
  <c r="N1430" i="27"/>
  <c r="Q1429" i="27"/>
  <c r="N1429" i="27"/>
  <c r="Q1428" i="27"/>
  <c r="N1428" i="27"/>
  <c r="Q1427" i="27"/>
  <c r="N1427" i="27"/>
  <c r="Q1426" i="27"/>
  <c r="N1426" i="27"/>
  <c r="Q1425" i="27"/>
  <c r="N1425" i="27"/>
  <c r="Q1424" i="27"/>
  <c r="N1424" i="27"/>
  <c r="Q1423" i="27"/>
  <c r="N1423" i="27"/>
  <c r="Q1422" i="27"/>
  <c r="N1422" i="27"/>
  <c r="Q1421" i="27"/>
  <c r="N1421" i="27"/>
  <c r="Q1420" i="27"/>
  <c r="N1420" i="27"/>
  <c r="Q1419" i="27"/>
  <c r="N1419" i="27"/>
  <c r="Q1418" i="27"/>
  <c r="N1418" i="27"/>
  <c r="Q1417" i="27"/>
  <c r="N1417" i="27"/>
  <c r="Q1416" i="27"/>
  <c r="N1416" i="27"/>
  <c r="Q1415" i="27"/>
  <c r="N1415" i="27"/>
  <c r="Q1414" i="27"/>
  <c r="N1414" i="27"/>
  <c r="Q1413" i="27"/>
  <c r="N1413" i="27"/>
  <c r="Q1412" i="27"/>
  <c r="N1412" i="27"/>
  <c r="Q1411" i="27"/>
  <c r="N1411" i="27"/>
  <c r="Q1410" i="27"/>
  <c r="N1410" i="27"/>
  <c r="Q1409" i="27"/>
  <c r="N1409" i="27"/>
  <c r="Q1408" i="27"/>
  <c r="N1408" i="27"/>
  <c r="Q1407" i="27"/>
  <c r="N1407" i="27"/>
  <c r="Q1406" i="27"/>
  <c r="N1406" i="27"/>
  <c r="Q1405" i="27"/>
  <c r="N1405" i="27"/>
  <c r="Q1404" i="27"/>
  <c r="N1404" i="27"/>
  <c r="Q1403" i="27"/>
  <c r="N1403" i="27"/>
  <c r="Q1402" i="27"/>
  <c r="N1402" i="27"/>
  <c r="Q1401" i="27"/>
  <c r="N1401" i="27"/>
  <c r="Q1400" i="27"/>
  <c r="N1400" i="27"/>
  <c r="Q1399" i="27"/>
  <c r="N1399" i="27"/>
  <c r="Q1398" i="27"/>
  <c r="N1398" i="27"/>
  <c r="Q1397" i="27"/>
  <c r="N1397" i="27"/>
  <c r="P1393" i="27"/>
  <c r="O1393" i="27"/>
  <c r="M1393" i="27"/>
  <c r="L1393" i="27"/>
  <c r="Q1392" i="27"/>
  <c r="N1392" i="27"/>
  <c r="Q1391" i="27"/>
  <c r="N1391" i="27"/>
  <c r="Q1390" i="27"/>
  <c r="N1390" i="27"/>
  <c r="Q1389" i="27"/>
  <c r="N1389" i="27"/>
  <c r="Q1388" i="27"/>
  <c r="N1388" i="27"/>
  <c r="Q1387" i="27"/>
  <c r="N1387" i="27"/>
  <c r="Q1386" i="27"/>
  <c r="N1386" i="27"/>
  <c r="Q1385" i="27"/>
  <c r="N1385" i="27"/>
  <c r="Q1384" i="27"/>
  <c r="N1384" i="27"/>
  <c r="Q1383" i="27"/>
  <c r="N1383" i="27"/>
  <c r="Q1382" i="27"/>
  <c r="N1382" i="27"/>
  <c r="Q1381" i="27"/>
  <c r="N1381" i="27"/>
  <c r="Q1380" i="27"/>
  <c r="N1380" i="27"/>
  <c r="Q1379" i="27"/>
  <c r="N1379" i="27"/>
  <c r="Q1378" i="27"/>
  <c r="N1378" i="27"/>
  <c r="Q1377" i="27"/>
  <c r="N1377" i="27"/>
  <c r="Q1376" i="27"/>
  <c r="N1376" i="27"/>
  <c r="Q1375" i="27"/>
  <c r="N1375" i="27"/>
  <c r="P1371" i="27"/>
  <c r="O1371" i="27"/>
  <c r="M1371" i="27"/>
  <c r="L1371" i="27"/>
  <c r="Q1370" i="27"/>
  <c r="N1370" i="27"/>
  <c r="Q1369" i="27"/>
  <c r="N1369" i="27"/>
  <c r="Q1368" i="27"/>
  <c r="N1368" i="27"/>
  <c r="Q1367" i="27"/>
  <c r="N1367" i="27"/>
  <c r="Q1366" i="27"/>
  <c r="N1366" i="27"/>
  <c r="Q1365" i="27"/>
  <c r="N1365" i="27"/>
  <c r="Q1364" i="27"/>
  <c r="N1364" i="27"/>
  <c r="Q1363" i="27"/>
  <c r="N1363" i="27"/>
  <c r="Q1362" i="27"/>
  <c r="N1362" i="27"/>
  <c r="Q1361" i="27"/>
  <c r="N1361" i="27"/>
  <c r="Q1360" i="27"/>
  <c r="N1360" i="27"/>
  <c r="Q1359" i="27"/>
  <c r="N1359" i="27"/>
  <c r="Q1358" i="27"/>
  <c r="N1358" i="27"/>
  <c r="Q1357" i="27"/>
  <c r="N1357" i="27"/>
  <c r="Q1356" i="27"/>
  <c r="N1356" i="27"/>
  <c r="P1352" i="27"/>
  <c r="O1352" i="27"/>
  <c r="M1352" i="27"/>
  <c r="L1352" i="27"/>
  <c r="Q1351" i="27"/>
  <c r="N1351" i="27"/>
  <c r="Q1350" i="27"/>
  <c r="N1350" i="27"/>
  <c r="Q1349" i="27"/>
  <c r="N1349" i="27"/>
  <c r="Q1348" i="27"/>
  <c r="N1348" i="27"/>
  <c r="Q1347" i="27"/>
  <c r="N1347" i="27"/>
  <c r="Q1346" i="27"/>
  <c r="N1346" i="27"/>
  <c r="Q1345" i="27"/>
  <c r="N1345" i="27"/>
  <c r="Q1344" i="27"/>
  <c r="N1344" i="27"/>
  <c r="Q1343" i="27"/>
  <c r="N1343" i="27"/>
  <c r="Q1342" i="27"/>
  <c r="N1342" i="27"/>
  <c r="Q1341" i="27"/>
  <c r="N1341" i="27"/>
  <c r="Q1340" i="27"/>
  <c r="N1340" i="27"/>
  <c r="Q1339" i="27"/>
  <c r="N1339" i="27"/>
  <c r="Q1338" i="27"/>
  <c r="N1338" i="27"/>
  <c r="Q1337" i="27"/>
  <c r="N1337" i="27"/>
  <c r="Q1336" i="27"/>
  <c r="N1336" i="27"/>
  <c r="Q1335" i="27"/>
  <c r="N1335" i="27"/>
  <c r="Q1334" i="27"/>
  <c r="N1334" i="27"/>
  <c r="Q1333" i="27"/>
  <c r="N1333" i="27"/>
  <c r="Q1332" i="27"/>
  <c r="N1332" i="27"/>
  <c r="Q1331" i="27"/>
  <c r="N1331" i="27"/>
  <c r="Q1330" i="27"/>
  <c r="N1330" i="27"/>
  <c r="Q1329" i="27"/>
  <c r="N1329" i="27"/>
  <c r="Q1328" i="27"/>
  <c r="N1328" i="27"/>
  <c r="Q1327" i="27"/>
  <c r="N1327" i="27"/>
  <c r="Q1326" i="27"/>
  <c r="N1326" i="27"/>
  <c r="Q1325" i="27"/>
  <c r="N1325" i="27"/>
  <c r="Q1324" i="27"/>
  <c r="N1324" i="27"/>
  <c r="Q1323" i="27"/>
  <c r="N1323" i="27"/>
  <c r="Q1322" i="27"/>
  <c r="N1322" i="27"/>
  <c r="Q1321" i="27"/>
  <c r="N1321" i="27"/>
  <c r="Q1320" i="27"/>
  <c r="N1320" i="27"/>
  <c r="Q1319" i="27"/>
  <c r="N1319" i="27"/>
  <c r="Q1318" i="27"/>
  <c r="N1318" i="27"/>
  <c r="Q1317" i="27"/>
  <c r="N1317" i="27"/>
  <c r="Q1316" i="27"/>
  <c r="N1316" i="27"/>
  <c r="Q1315" i="27"/>
  <c r="N1315" i="27"/>
  <c r="Q1314" i="27"/>
  <c r="N1314" i="27"/>
  <c r="Q1313" i="27"/>
  <c r="N1313" i="27"/>
  <c r="Q1312" i="27"/>
  <c r="N1312" i="27"/>
  <c r="Q1311" i="27"/>
  <c r="N1311" i="27"/>
  <c r="Q1310" i="27"/>
  <c r="N1310" i="27"/>
  <c r="P1306" i="27"/>
  <c r="O1306" i="27"/>
  <c r="M1306" i="27"/>
  <c r="L1306" i="27"/>
  <c r="Q1305" i="27"/>
  <c r="N1305" i="27"/>
  <c r="Q1304" i="27"/>
  <c r="N1304" i="27"/>
  <c r="Q1303" i="27"/>
  <c r="N1303" i="27"/>
  <c r="Q1302" i="27"/>
  <c r="N1302" i="27"/>
  <c r="Q1301" i="27"/>
  <c r="N1301" i="27"/>
  <c r="Q1300" i="27"/>
  <c r="N1300" i="27"/>
  <c r="Q1299" i="27"/>
  <c r="N1299" i="27"/>
  <c r="Q1298" i="27"/>
  <c r="N1298" i="27"/>
  <c r="P1294" i="27"/>
  <c r="O1294" i="27"/>
  <c r="M1294" i="27"/>
  <c r="L1294" i="27"/>
  <c r="Q1293" i="27"/>
  <c r="N1293" i="27"/>
  <c r="Q1292" i="27"/>
  <c r="N1292" i="27"/>
  <c r="Q1291" i="27"/>
  <c r="N1291" i="27"/>
  <c r="Q1290" i="27"/>
  <c r="N1290" i="27"/>
  <c r="Q1289" i="27"/>
  <c r="N1289" i="27"/>
  <c r="Q1288" i="27"/>
  <c r="N1288" i="27"/>
  <c r="Q1287" i="27"/>
  <c r="N1287" i="27"/>
  <c r="Q1286" i="27"/>
  <c r="N1286" i="27"/>
  <c r="Q1285" i="27"/>
  <c r="N1285" i="27"/>
  <c r="Q1284" i="27"/>
  <c r="N1284" i="27"/>
  <c r="Q1283" i="27"/>
  <c r="N1283" i="27"/>
  <c r="Q1282" i="27"/>
  <c r="N1282" i="27"/>
  <c r="Q1281" i="27"/>
  <c r="N1281" i="27"/>
  <c r="Q1280" i="27"/>
  <c r="N1280" i="27"/>
  <c r="Q1279" i="27"/>
  <c r="N1279" i="27"/>
  <c r="Q1278" i="27"/>
  <c r="N1278" i="27"/>
  <c r="Q1277" i="27"/>
  <c r="N1277" i="27"/>
  <c r="Q1276" i="27"/>
  <c r="N1276" i="27"/>
  <c r="Q1275" i="27"/>
  <c r="N1275" i="27"/>
  <c r="Q1274" i="27"/>
  <c r="N1274" i="27"/>
  <c r="Q1273" i="27"/>
  <c r="N1273" i="27"/>
  <c r="Q1272" i="27"/>
  <c r="N1272" i="27"/>
  <c r="Q1271" i="27"/>
  <c r="N1271" i="27"/>
  <c r="Q1270" i="27"/>
  <c r="N1270" i="27"/>
  <c r="Q1269" i="27"/>
  <c r="N1269" i="27"/>
  <c r="Q1268" i="27"/>
  <c r="N1268" i="27"/>
  <c r="Q1267" i="27"/>
  <c r="N1267" i="27"/>
  <c r="Q1266" i="27"/>
  <c r="N1266" i="27"/>
  <c r="Q1265" i="27"/>
  <c r="N1265" i="27"/>
  <c r="Q1264" i="27"/>
  <c r="N1264" i="27"/>
  <c r="Q1263" i="27"/>
  <c r="N1263" i="27"/>
  <c r="Q1262" i="27"/>
  <c r="N1262" i="27"/>
  <c r="Q1261" i="27"/>
  <c r="N1261" i="27"/>
  <c r="Q1260" i="27"/>
  <c r="N1260" i="27"/>
  <c r="Q1259" i="27"/>
  <c r="N1259" i="27"/>
  <c r="Q1258" i="27"/>
  <c r="N1258" i="27"/>
  <c r="Q1257" i="27"/>
  <c r="N1257" i="27"/>
  <c r="Q1256" i="27"/>
  <c r="N1256" i="27"/>
  <c r="Q1255" i="27"/>
  <c r="N1255" i="27"/>
  <c r="Q1254" i="27"/>
  <c r="N1254" i="27"/>
  <c r="Q1253" i="27"/>
  <c r="N1253" i="27"/>
  <c r="Q1252" i="27"/>
  <c r="N1252" i="27"/>
  <c r="Q1251" i="27"/>
  <c r="N1251" i="27"/>
  <c r="Q1250" i="27"/>
  <c r="N1250" i="27"/>
  <c r="Q1249" i="27"/>
  <c r="N1249" i="27"/>
  <c r="Q1248" i="27"/>
  <c r="N1248" i="27"/>
  <c r="Q1247" i="27"/>
  <c r="N1247" i="27"/>
  <c r="Q1246" i="27"/>
  <c r="N1246" i="27"/>
  <c r="Q1245" i="27"/>
  <c r="N1245" i="27"/>
  <c r="Q1244" i="27"/>
  <c r="N1244" i="27"/>
  <c r="Q1243" i="27"/>
  <c r="N1243" i="27"/>
  <c r="Q1242" i="27"/>
  <c r="N1242" i="27"/>
  <c r="Q1241" i="27"/>
  <c r="N1241" i="27"/>
  <c r="Q1240" i="27"/>
  <c r="N1240" i="27"/>
  <c r="Q1239" i="27"/>
  <c r="N1239" i="27"/>
  <c r="Q1238" i="27"/>
  <c r="N1238" i="27"/>
  <c r="Q1237" i="27"/>
  <c r="N1237" i="27"/>
  <c r="Q1236" i="27"/>
  <c r="N1236" i="27"/>
  <c r="Q1235" i="27"/>
  <c r="N1235" i="27"/>
  <c r="Q1234" i="27"/>
  <c r="N1234" i="27"/>
  <c r="Q1233" i="27"/>
  <c r="N1233" i="27"/>
  <c r="Q1232" i="27"/>
  <c r="N1232" i="27"/>
  <c r="Q1231" i="27"/>
  <c r="N1231" i="27"/>
  <c r="Q1230" i="27"/>
  <c r="N1230" i="27"/>
  <c r="Q1229" i="27"/>
  <c r="N1229" i="27"/>
  <c r="Q1228" i="27"/>
  <c r="N1228" i="27"/>
  <c r="Q1227" i="27"/>
  <c r="N1227" i="27"/>
  <c r="Q1226" i="27"/>
  <c r="N1226" i="27"/>
  <c r="Q1225" i="27"/>
  <c r="N1225" i="27"/>
  <c r="Q1224" i="27"/>
  <c r="N1224" i="27"/>
  <c r="Q1223" i="27"/>
  <c r="N1223" i="27"/>
  <c r="Q1222" i="27"/>
  <c r="N1222" i="27"/>
  <c r="Q1221" i="27"/>
  <c r="N1221" i="27"/>
  <c r="Q1220" i="27"/>
  <c r="N1220" i="27"/>
  <c r="Q1219" i="27"/>
  <c r="N1219" i="27"/>
  <c r="Q1218" i="27"/>
  <c r="N1218" i="27"/>
  <c r="Q1217" i="27"/>
  <c r="N1217" i="27"/>
  <c r="P1213" i="27"/>
  <c r="O1213" i="27"/>
  <c r="M1213" i="27"/>
  <c r="L1213" i="27"/>
  <c r="Q1212" i="27"/>
  <c r="N1212" i="27"/>
  <c r="Q1211" i="27"/>
  <c r="N1211" i="27"/>
  <c r="Q1210" i="27"/>
  <c r="N1210" i="27"/>
  <c r="Q1209" i="27"/>
  <c r="N1209" i="27"/>
  <c r="Q1208" i="27"/>
  <c r="N1208" i="27"/>
  <c r="Q1207" i="27"/>
  <c r="N1207" i="27"/>
  <c r="Q1206" i="27"/>
  <c r="N1206" i="27"/>
  <c r="Q1205" i="27"/>
  <c r="N1205" i="27"/>
  <c r="Q1204" i="27"/>
  <c r="N1204" i="27"/>
  <c r="Q1203" i="27"/>
  <c r="N1203" i="27"/>
  <c r="Q1202" i="27"/>
  <c r="N1202" i="27"/>
  <c r="Q1201" i="27"/>
  <c r="N1201" i="27"/>
  <c r="Q1200" i="27"/>
  <c r="N1200" i="27"/>
  <c r="P1196" i="27"/>
  <c r="O1196" i="27"/>
  <c r="M1196" i="27"/>
  <c r="L1196" i="27"/>
  <c r="Q1195" i="27"/>
  <c r="N1195" i="27"/>
  <c r="Q1194" i="27"/>
  <c r="N1194" i="27"/>
  <c r="Q1193" i="27"/>
  <c r="N1193" i="27"/>
  <c r="Q1192" i="27"/>
  <c r="N1192" i="27"/>
  <c r="Q1191" i="27"/>
  <c r="N1191" i="27"/>
  <c r="Q1190" i="27"/>
  <c r="N1190" i="27"/>
  <c r="Q1189" i="27"/>
  <c r="N1189" i="27"/>
  <c r="Q1188" i="27"/>
  <c r="N1188" i="27"/>
  <c r="Q1187" i="27"/>
  <c r="N1187" i="27"/>
  <c r="N597" i="27"/>
  <c r="N598" i="27"/>
  <c r="N599" i="27"/>
  <c r="N600" i="27"/>
  <c r="N601" i="27"/>
  <c r="N602" i="27"/>
  <c r="N603" i="27"/>
  <c r="N604" i="27"/>
  <c r="N605" i="27"/>
  <c r="N606" i="27"/>
  <c r="N607" i="27"/>
  <c r="N608" i="27"/>
  <c r="N609" i="27"/>
  <c r="N610" i="27"/>
  <c r="N611" i="27"/>
  <c r="N612" i="27"/>
  <c r="N613" i="27"/>
  <c r="N614" i="27"/>
  <c r="N615" i="27"/>
  <c r="N616" i="27"/>
  <c r="N617" i="27"/>
  <c r="N618" i="27"/>
  <c r="N619" i="27"/>
  <c r="N620" i="27"/>
  <c r="N621" i="27"/>
  <c r="N622" i="27"/>
  <c r="N623" i="27"/>
  <c r="N624" i="27"/>
  <c r="N625" i="27"/>
  <c r="N626" i="27"/>
  <c r="N627" i="27"/>
  <c r="N628" i="27"/>
  <c r="N629" i="27"/>
  <c r="N630" i="27"/>
  <c r="N631" i="27"/>
  <c r="N632" i="27"/>
  <c r="N633" i="27"/>
  <c r="N634" i="27"/>
  <c r="N635" i="27"/>
  <c r="N636" i="27"/>
  <c r="N637" i="27"/>
  <c r="N638" i="27"/>
  <c r="N639" i="27"/>
  <c r="N640" i="27"/>
  <c r="N641" i="27"/>
  <c r="N642" i="27"/>
  <c r="N643" i="27"/>
  <c r="L644" i="27"/>
  <c r="M644" i="27"/>
  <c r="O644" i="27"/>
  <c r="P644" i="27"/>
  <c r="Q798" i="27"/>
  <c r="Q797" i="27"/>
  <c r="Q796" i="27"/>
  <c r="Q795" i="27"/>
  <c r="Q794" i="27"/>
  <c r="Q793" i="27"/>
  <c r="Q792" i="27"/>
  <c r="Q791" i="27"/>
  <c r="Q790" i="27"/>
  <c r="Q789" i="27"/>
  <c r="Q788" i="27"/>
  <c r="Q787" i="27"/>
  <c r="Q786" i="27"/>
  <c r="Q785" i="27"/>
  <c r="Q784" i="27"/>
  <c r="Q783" i="27"/>
  <c r="Q782" i="27"/>
  <c r="Q781" i="27"/>
  <c r="Q780" i="27"/>
  <c r="Q779" i="27"/>
  <c r="Q778" i="27"/>
  <c r="N1196" i="27" l="1"/>
  <c r="Q1196" i="27"/>
  <c r="Q1434" i="27"/>
  <c r="Q1442" i="27"/>
  <c r="Q1306" i="27"/>
  <c r="N1434" i="27"/>
  <c r="Q1294" i="27"/>
  <c r="N1294" i="27"/>
  <c r="N1352" i="27"/>
  <c r="N1371" i="27"/>
  <c r="N1393" i="27"/>
  <c r="N1442" i="27"/>
  <c r="N1306" i="27"/>
  <c r="Q1213" i="27"/>
  <c r="Q1352" i="27"/>
  <c r="Q1371" i="27"/>
  <c r="N1213" i="27"/>
  <c r="Q1393" i="27"/>
  <c r="P1141" i="27"/>
  <c r="O1141" i="27"/>
  <c r="M1141" i="27"/>
  <c r="L1141" i="27"/>
  <c r="Q1140" i="27"/>
  <c r="Q1141" i="27" s="1"/>
  <c r="N1140" i="27"/>
  <c r="P1136" i="27"/>
  <c r="O1136" i="27"/>
  <c r="M1136" i="27"/>
  <c r="L1136" i="27"/>
  <c r="Q1135" i="27"/>
  <c r="Q1136" i="27" s="1"/>
  <c r="N1135" i="27"/>
  <c r="P1131" i="27"/>
  <c r="O1131" i="27"/>
  <c r="M1131" i="27"/>
  <c r="L1131" i="27"/>
  <c r="Q1130" i="27"/>
  <c r="Q1131" i="27" s="1"/>
  <c r="N1130" i="27"/>
  <c r="P1126" i="27"/>
  <c r="O1126" i="27"/>
  <c r="M1126" i="27"/>
  <c r="L1126" i="27"/>
  <c r="Q1125" i="27"/>
  <c r="N1125" i="27"/>
  <c r="Q1124" i="27"/>
  <c r="N1124" i="27"/>
  <c r="Q1123" i="27"/>
  <c r="N1123" i="27"/>
  <c r="P1119" i="27"/>
  <c r="O1119" i="27"/>
  <c r="M1119" i="27"/>
  <c r="L1119" i="27"/>
  <c r="Q1118" i="27"/>
  <c r="Q1119" i="27" s="1"/>
  <c r="N1118" i="27"/>
  <c r="P1114" i="27"/>
  <c r="O1114" i="27"/>
  <c r="M1114" i="27"/>
  <c r="L1114" i="27"/>
  <c r="Q1113" i="27"/>
  <c r="Q1114" i="27" s="1"/>
  <c r="N1113" i="27"/>
  <c r="P1109" i="27"/>
  <c r="O1109" i="27"/>
  <c r="M1109" i="27"/>
  <c r="L1109" i="27"/>
  <c r="Q1107" i="27"/>
  <c r="Q1109" i="27" s="1"/>
  <c r="N1107" i="27"/>
  <c r="P1103" i="27"/>
  <c r="O1103" i="27"/>
  <c r="M1103" i="27"/>
  <c r="L1103" i="27"/>
  <c r="Q1102" i="27"/>
  <c r="Q1103" i="27" s="1"/>
  <c r="N1102" i="27"/>
  <c r="P1098" i="27"/>
  <c r="O1098" i="27"/>
  <c r="M1098" i="27"/>
  <c r="L1098" i="27"/>
  <c r="Q1097" i="27"/>
  <c r="Q1098" i="27" s="1"/>
  <c r="N1097" i="27"/>
  <c r="P1093" i="27"/>
  <c r="O1093" i="27"/>
  <c r="M1093" i="27"/>
  <c r="L1093" i="27"/>
  <c r="Q1092" i="27"/>
  <c r="Q1093" i="27" s="1"/>
  <c r="N1092" i="27"/>
  <c r="P1088" i="27"/>
  <c r="O1088" i="27"/>
  <c r="M1088" i="27"/>
  <c r="L1088" i="27"/>
  <c r="Q1087" i="27"/>
  <c r="Q1088" i="27" s="1"/>
  <c r="N1087" i="27"/>
  <c r="P1083" i="27"/>
  <c r="O1083" i="27"/>
  <c r="M1083" i="27"/>
  <c r="L1083" i="27"/>
  <c r="Q1082" i="27"/>
  <c r="N1082" i="27"/>
  <c r="Q1081" i="27"/>
  <c r="N1081" i="27"/>
  <c r="P1077" i="27"/>
  <c r="O1077" i="27"/>
  <c r="M1077" i="27"/>
  <c r="L1077" i="27"/>
  <c r="Q1076" i="27"/>
  <c r="Q1077" i="27" s="1"/>
  <c r="N1076" i="27"/>
  <c r="P1072" i="27"/>
  <c r="O1072" i="27"/>
  <c r="M1072" i="27"/>
  <c r="L1072" i="27"/>
  <c r="Q1071" i="27"/>
  <c r="Q1072" i="27" s="1"/>
  <c r="N1071" i="27"/>
  <c r="P1067" i="27"/>
  <c r="O1067" i="27"/>
  <c r="M1067" i="27"/>
  <c r="L1067" i="27"/>
  <c r="Q1066" i="27"/>
  <c r="Q1067" i="27" s="1"/>
  <c r="N1066" i="27"/>
  <c r="P1062" i="27"/>
  <c r="O1062" i="27"/>
  <c r="M1062" i="27"/>
  <c r="L1062" i="27"/>
  <c r="Q1061" i="27"/>
  <c r="Q1062" i="27" s="1"/>
  <c r="N1061" i="27"/>
  <c r="P1057" i="27"/>
  <c r="O1057" i="27"/>
  <c r="M1057" i="27"/>
  <c r="L1057" i="27"/>
  <c r="Q1056" i="27"/>
  <c r="Q1057" i="27" s="1"/>
  <c r="N1056" i="27"/>
  <c r="P1052" i="27"/>
  <c r="O1052" i="27"/>
  <c r="M1052" i="27"/>
  <c r="L1052" i="27"/>
  <c r="Q1051" i="27"/>
  <c r="Q1052" i="27" s="1"/>
  <c r="N1051" i="27"/>
  <c r="P1047" i="27"/>
  <c r="O1047" i="27"/>
  <c r="M1047" i="27"/>
  <c r="L1047" i="27"/>
  <c r="Q1046" i="27"/>
  <c r="Q1047" i="27" s="1"/>
  <c r="N1046" i="27"/>
  <c r="P1042" i="27"/>
  <c r="O1042" i="27"/>
  <c r="M1042" i="27"/>
  <c r="L1042" i="27"/>
  <c r="Q1041" i="27"/>
  <c r="Q1042" i="27" s="1"/>
  <c r="N1041" i="27"/>
  <c r="P1037" i="27"/>
  <c r="O1037" i="27"/>
  <c r="M1037" i="27"/>
  <c r="L1037" i="27"/>
  <c r="Q1036" i="27"/>
  <c r="Q1037" i="27" s="1"/>
  <c r="N1036" i="27"/>
  <c r="P1032" i="27"/>
  <c r="O1032" i="27"/>
  <c r="M1032" i="27"/>
  <c r="L1032" i="27"/>
  <c r="Q1031" i="27"/>
  <c r="Q1032" i="27" s="1"/>
  <c r="N1031" i="27"/>
  <c r="N1032" i="27" s="1"/>
  <c r="P1027" i="27"/>
  <c r="O1027" i="27"/>
  <c r="M1027" i="27"/>
  <c r="L1027" i="27"/>
  <c r="Q1026" i="27"/>
  <c r="Q1027" i="27" s="1"/>
  <c r="N1026" i="27"/>
  <c r="P1022" i="27"/>
  <c r="O1022" i="27"/>
  <c r="M1022" i="27"/>
  <c r="L1022" i="27"/>
  <c r="Q1021" i="27"/>
  <c r="N1021" i="27"/>
  <c r="Q1020" i="27"/>
  <c r="N1020" i="27"/>
  <c r="Q1019" i="27"/>
  <c r="N1019" i="27"/>
  <c r="Q1018" i="27"/>
  <c r="N1018" i="27"/>
  <c r="Q1017" i="27"/>
  <c r="N1017" i="27"/>
  <c r="Q1016" i="27"/>
  <c r="N1016" i="27"/>
  <c r="Q1015" i="27"/>
  <c r="N1015" i="27"/>
  <c r="Q1014" i="27"/>
  <c r="N1014" i="27"/>
  <c r="Q1013" i="27"/>
  <c r="N1013" i="27"/>
  <c r="Q1012" i="27"/>
  <c r="N1012" i="27"/>
  <c r="Q1011" i="27"/>
  <c r="N1011" i="27"/>
  <c r="Q1010" i="27"/>
  <c r="N1010" i="27"/>
  <c r="Q1009" i="27"/>
  <c r="N1009" i="27"/>
  <c r="Q1008" i="27"/>
  <c r="N1008" i="27"/>
  <c r="Q1007" i="27"/>
  <c r="N1007" i="27"/>
  <c r="Q1006" i="27"/>
  <c r="N1006" i="27"/>
  <c r="Q1005" i="27"/>
  <c r="N1005" i="27"/>
  <c r="Q1004" i="27"/>
  <c r="N1004" i="27"/>
  <c r="Q1003" i="27"/>
  <c r="N1003" i="27"/>
  <c r="Q1002" i="27"/>
  <c r="N1002" i="27"/>
  <c r="Q1001" i="27"/>
  <c r="N1001" i="27"/>
  <c r="Q1000" i="27"/>
  <c r="N1000" i="27"/>
  <c r="Q999" i="27"/>
  <c r="N999" i="27"/>
  <c r="Q998" i="27"/>
  <c r="N998" i="27"/>
  <c r="Q997" i="27"/>
  <c r="N997" i="27"/>
  <c r="Q996" i="27"/>
  <c r="N996" i="27"/>
  <c r="Q995" i="27"/>
  <c r="N995" i="27"/>
  <c r="Q994" i="27"/>
  <c r="N994" i="27"/>
  <c r="Q993" i="27"/>
  <c r="N993" i="27"/>
  <c r="Q992" i="27"/>
  <c r="N992" i="27"/>
  <c r="Q991" i="27"/>
  <c r="N991" i="27"/>
  <c r="P987" i="27"/>
  <c r="O987" i="27"/>
  <c r="M987" i="27"/>
  <c r="L987" i="27"/>
  <c r="Q986" i="27"/>
  <c r="N986" i="27"/>
  <c r="Q985" i="27"/>
  <c r="N985" i="27"/>
  <c r="Q984" i="27"/>
  <c r="N984" i="27"/>
  <c r="Q983" i="27"/>
  <c r="N983" i="27"/>
  <c r="Q982" i="27"/>
  <c r="N982" i="27"/>
  <c r="Q981" i="27"/>
  <c r="N981" i="27"/>
  <c r="Q980" i="27"/>
  <c r="N980" i="27"/>
  <c r="Q979" i="27"/>
  <c r="N979" i="27"/>
  <c r="Q978" i="27"/>
  <c r="N978" i="27"/>
  <c r="Q977" i="27"/>
  <c r="N977" i="27"/>
  <c r="Q976" i="27"/>
  <c r="N976" i="27"/>
  <c r="Q975" i="27"/>
  <c r="N975" i="27"/>
  <c r="Q974" i="27"/>
  <c r="N974" i="27"/>
  <c r="Q973" i="27"/>
  <c r="N973" i="27"/>
  <c r="Q972" i="27"/>
  <c r="N972" i="27"/>
  <c r="Q971" i="27"/>
  <c r="N971" i="27"/>
  <c r="Q970" i="27"/>
  <c r="N970" i="27"/>
  <c r="Q969" i="27"/>
  <c r="N969" i="27"/>
  <c r="Q968" i="27"/>
  <c r="N968" i="27"/>
  <c r="Q967" i="27"/>
  <c r="N967" i="27"/>
  <c r="Q966" i="27"/>
  <c r="N966" i="27"/>
  <c r="Q965" i="27"/>
  <c r="N965" i="27"/>
  <c r="P961" i="27"/>
  <c r="O961" i="27"/>
  <c r="M961" i="27"/>
  <c r="L961" i="27"/>
  <c r="Q960" i="27"/>
  <c r="N960" i="27"/>
  <c r="Q959" i="27"/>
  <c r="N959" i="27"/>
  <c r="Q958" i="27"/>
  <c r="N958" i="27"/>
  <c r="Q957" i="27"/>
  <c r="N957" i="27"/>
  <c r="Q956" i="27"/>
  <c r="N956" i="27"/>
  <c r="Q955" i="27"/>
  <c r="N955" i="27"/>
  <c r="Q954" i="27"/>
  <c r="N954" i="27"/>
  <c r="Q953" i="27"/>
  <c r="N953" i="27"/>
  <c r="Q952" i="27"/>
  <c r="N952" i="27"/>
  <c r="Q951" i="27"/>
  <c r="N951" i="27"/>
  <c r="Q950" i="27"/>
  <c r="N950" i="27"/>
  <c r="P493" i="19"/>
  <c r="O493" i="19"/>
  <c r="M493" i="19"/>
  <c r="L493" i="19"/>
  <c r="Q492" i="19"/>
  <c r="N492" i="19"/>
  <c r="Q491" i="19"/>
  <c r="N491" i="19"/>
  <c r="Q490" i="19"/>
  <c r="N490" i="19"/>
  <c r="Q489" i="19"/>
  <c r="N489" i="19"/>
  <c r="Q488" i="19"/>
  <c r="N488" i="19"/>
  <c r="Q487" i="19"/>
  <c r="N487" i="19"/>
  <c r="Q486" i="19"/>
  <c r="N486" i="19"/>
  <c r="Q485" i="19"/>
  <c r="N485" i="19"/>
  <c r="Q484" i="19"/>
  <c r="N484" i="19"/>
  <c r="Q483" i="19"/>
  <c r="N483" i="19"/>
  <c r="Q482" i="19"/>
  <c r="N482" i="19"/>
  <c r="Q481" i="19"/>
  <c r="N481" i="19"/>
  <c r="Q480" i="19"/>
  <c r="N480" i="19"/>
  <c r="Q479" i="19"/>
  <c r="N479" i="19"/>
  <c r="Q478" i="19"/>
  <c r="N478" i="19"/>
  <c r="Q477" i="19"/>
  <c r="N477" i="19"/>
  <c r="Q476" i="19"/>
  <c r="N476" i="19"/>
  <c r="Q475" i="19"/>
  <c r="N475" i="19"/>
  <c r="Q474" i="19"/>
  <c r="N474" i="19"/>
  <c r="Q473" i="19"/>
  <c r="N473" i="19"/>
  <c r="Q472" i="19"/>
  <c r="N472" i="19"/>
  <c r="Q471" i="19"/>
  <c r="N471" i="19"/>
  <c r="Q470" i="19"/>
  <c r="N470" i="19"/>
  <c r="Q469" i="19"/>
  <c r="N469" i="19"/>
  <c r="Q468" i="19"/>
  <c r="N468" i="19"/>
  <c r="Q467" i="19"/>
  <c r="N467" i="19"/>
  <c r="Q466" i="19"/>
  <c r="N466" i="19"/>
  <c r="Q465" i="19"/>
  <c r="N465" i="19"/>
  <c r="Q464" i="19"/>
  <c r="N464" i="19"/>
  <c r="Q463" i="19"/>
  <c r="N463" i="19"/>
  <c r="Q462" i="19"/>
  <c r="N462" i="19"/>
  <c r="Q461" i="19"/>
  <c r="N461" i="19"/>
  <c r="Q460" i="19"/>
  <c r="N460" i="19"/>
  <c r="Q459" i="19"/>
  <c r="N459" i="19"/>
  <c r="Q458" i="19"/>
  <c r="N458" i="19"/>
  <c r="Q457" i="19"/>
  <c r="N457" i="19"/>
  <c r="Q456" i="19"/>
  <c r="N456" i="19"/>
  <c r="Q455" i="19"/>
  <c r="N455" i="19"/>
  <c r="Q454" i="19"/>
  <c r="N454" i="19"/>
  <c r="Q453" i="19"/>
  <c r="N453" i="19"/>
  <c r="Q452" i="19"/>
  <c r="N452" i="19"/>
  <c r="Q451" i="19"/>
  <c r="N451" i="19"/>
  <c r="Q450" i="19"/>
  <c r="N450" i="19"/>
  <c r="Q449" i="19"/>
  <c r="N449" i="19"/>
  <c r="Q448" i="19"/>
  <c r="N448" i="19"/>
  <c r="Q447" i="19"/>
  <c r="N447" i="19"/>
  <c r="Q446" i="19"/>
  <c r="N446" i="19"/>
  <c r="Q445" i="19"/>
  <c r="N445" i="19"/>
  <c r="Q444" i="19"/>
  <c r="N444" i="19"/>
  <c r="Q443" i="19"/>
  <c r="N443" i="19"/>
  <c r="Q442" i="19"/>
  <c r="N442" i="19"/>
  <c r="Q441" i="19"/>
  <c r="N441" i="19"/>
  <c r="Q440" i="19"/>
  <c r="N440" i="19"/>
  <c r="Q439" i="19"/>
  <c r="N439" i="19"/>
  <c r="Q438" i="19"/>
  <c r="N438" i="19"/>
  <c r="Q437" i="19"/>
  <c r="N437" i="19"/>
  <c r="Q436" i="19"/>
  <c r="N436" i="19"/>
  <c r="Q435" i="19"/>
  <c r="N435" i="19"/>
  <c r="Q434" i="19"/>
  <c r="N434" i="19"/>
  <c r="Q433" i="19"/>
  <c r="N433" i="19"/>
  <c r="Q432" i="19"/>
  <c r="N432" i="19"/>
  <c r="Q431" i="19"/>
  <c r="N431" i="19"/>
  <c r="Q430" i="19"/>
  <c r="N430" i="19"/>
  <c r="Q429" i="19"/>
  <c r="N429" i="19"/>
  <c r="Q428" i="19"/>
  <c r="N428" i="19"/>
  <c r="Q427" i="19"/>
  <c r="N427" i="19"/>
  <c r="Q426" i="19"/>
  <c r="N426" i="19"/>
  <c r="Q425" i="19"/>
  <c r="N425" i="19"/>
  <c r="Q424" i="19"/>
  <c r="N424" i="19"/>
  <c r="Q423" i="19"/>
  <c r="N423" i="19"/>
  <c r="Q422" i="19"/>
  <c r="N422" i="19"/>
  <c r="Q421" i="19"/>
  <c r="N421" i="19"/>
  <c r="Q420" i="19"/>
  <c r="N420" i="19"/>
  <c r="Q419" i="19"/>
  <c r="N419" i="19"/>
  <c r="Q418" i="19"/>
  <c r="N418" i="19"/>
  <c r="Q417" i="19"/>
  <c r="N417" i="19"/>
  <c r="Q416" i="19"/>
  <c r="N416" i="19"/>
  <c r="Q415" i="19"/>
  <c r="N415" i="19"/>
  <c r="Q414" i="19"/>
  <c r="N414" i="19"/>
  <c r="Q413" i="19"/>
  <c r="N413" i="19"/>
  <c r="Q412" i="19"/>
  <c r="N412" i="19"/>
  <c r="Q411" i="19"/>
  <c r="N411" i="19"/>
  <c r="Q410" i="19"/>
  <c r="N410" i="19"/>
  <c r="Q409" i="19"/>
  <c r="N409" i="19"/>
  <c r="Q408" i="19"/>
  <c r="N408" i="19"/>
  <c r="Q407" i="19"/>
  <c r="N407" i="19"/>
  <c r="Q406" i="19"/>
  <c r="N406" i="19"/>
  <c r="Q405" i="19"/>
  <c r="N405" i="19"/>
  <c r="Q404" i="19"/>
  <c r="N404" i="19"/>
  <c r="Q403" i="19"/>
  <c r="N403" i="19"/>
  <c r="Q402" i="19"/>
  <c r="N402" i="19"/>
  <c r="Q401" i="19"/>
  <c r="N401" i="19"/>
  <c r="Q400" i="19"/>
  <c r="Q493" i="19" s="1"/>
  <c r="N400" i="19"/>
  <c r="N493" i="19" l="1"/>
  <c r="N1114" i="27"/>
  <c r="N1042" i="27"/>
  <c r="N1037" i="27"/>
  <c r="N1103" i="27"/>
  <c r="N1141" i="27"/>
  <c r="N1052" i="27"/>
  <c r="N1126" i="27"/>
  <c r="N1136" i="27"/>
  <c r="N1027" i="27"/>
  <c r="N1072" i="27"/>
  <c r="N1098" i="27"/>
  <c r="N1067" i="27"/>
  <c r="N1077" i="27"/>
  <c r="N1047" i="27"/>
  <c r="N1057" i="27"/>
  <c r="N1119" i="27"/>
  <c r="N1131" i="27"/>
  <c r="N1093" i="27"/>
  <c r="N1062" i="27"/>
  <c r="N1083" i="27"/>
  <c r="N1088" i="27"/>
  <c r="N1109" i="27"/>
  <c r="Q1126" i="27"/>
  <c r="N987" i="27"/>
  <c r="Q1083" i="27"/>
  <c r="N961" i="27"/>
  <c r="Q961" i="27"/>
  <c r="N1022" i="27"/>
  <c r="Q987" i="27"/>
  <c r="Q1022" i="27"/>
  <c r="R46" i="8"/>
  <c r="Q46" i="8"/>
  <c r="P46" i="8"/>
  <c r="N46" i="8"/>
  <c r="M46" i="8"/>
  <c r="L46" i="8"/>
  <c r="S45" i="8"/>
  <c r="O45" i="8"/>
  <c r="S44" i="8"/>
  <c r="O44" i="8"/>
  <c r="S43" i="8"/>
  <c r="O43" i="8"/>
  <c r="P946" i="27"/>
  <c r="O946" i="27"/>
  <c r="M946" i="27"/>
  <c r="L946" i="27"/>
  <c r="Q945" i="27"/>
  <c r="N945" i="27"/>
  <c r="Q944" i="27"/>
  <c r="N944" i="27"/>
  <c r="Q943" i="27"/>
  <c r="N943" i="27"/>
  <c r="P939" i="27"/>
  <c r="O939" i="27"/>
  <c r="M939" i="27"/>
  <c r="L939" i="27"/>
  <c r="Q938" i="27"/>
  <c r="Q939" i="27" s="1"/>
  <c r="N938" i="27"/>
  <c r="P934" i="27"/>
  <c r="O934" i="27"/>
  <c r="M934" i="27"/>
  <c r="L934" i="27"/>
  <c r="Q933" i="27"/>
  <c r="N933" i="27"/>
  <c r="Q932" i="27"/>
  <c r="N932" i="27"/>
  <c r="P928" i="27"/>
  <c r="O928" i="27"/>
  <c r="M928" i="27"/>
  <c r="L928" i="27"/>
  <c r="Q927" i="27"/>
  <c r="N927" i="27"/>
  <c r="Q926" i="27"/>
  <c r="N926" i="27"/>
  <c r="P921" i="27"/>
  <c r="O921" i="27"/>
  <c r="M921" i="27"/>
  <c r="L921" i="27"/>
  <c r="Q920" i="27"/>
  <c r="Q921" i="27" s="1"/>
  <c r="N920" i="27"/>
  <c r="P916" i="27"/>
  <c r="O916" i="27"/>
  <c r="M916" i="27"/>
  <c r="L916" i="27"/>
  <c r="Q915" i="27"/>
  <c r="Q916" i="27" s="1"/>
  <c r="N915" i="27"/>
  <c r="P911" i="27"/>
  <c r="O911" i="27"/>
  <c r="M911" i="27"/>
  <c r="L911" i="27"/>
  <c r="Q910" i="27"/>
  <c r="Q911" i="27" s="1"/>
  <c r="N910" i="27"/>
  <c r="P906" i="27"/>
  <c r="O906" i="27"/>
  <c r="M906" i="27"/>
  <c r="L906" i="27"/>
  <c r="Q905" i="27"/>
  <c r="N905" i="27"/>
  <c r="Q904" i="27"/>
  <c r="N904" i="27"/>
  <c r="P900" i="27"/>
  <c r="O900" i="27"/>
  <c r="M900" i="27"/>
  <c r="L900" i="27"/>
  <c r="Q899" i="27"/>
  <c r="N899" i="27"/>
  <c r="Q898" i="27"/>
  <c r="N898" i="27"/>
  <c r="P894" i="27"/>
  <c r="O894" i="27"/>
  <c r="M894" i="27"/>
  <c r="L894" i="27"/>
  <c r="Q893" i="27"/>
  <c r="N893" i="27"/>
  <c r="Q892" i="27"/>
  <c r="N892" i="27"/>
  <c r="Q891" i="27"/>
  <c r="N891" i="27"/>
  <c r="Q890" i="27"/>
  <c r="N890" i="27"/>
  <c r="Q889" i="27"/>
  <c r="N889" i="27"/>
  <c r="Q888" i="27"/>
  <c r="N888" i="27"/>
  <c r="Q887" i="27"/>
  <c r="N887" i="27"/>
  <c r="Q886" i="27"/>
  <c r="N886" i="27"/>
  <c r="Q885" i="27"/>
  <c r="N885" i="27"/>
  <c r="Q884" i="27"/>
  <c r="N884" i="27"/>
  <c r="Q883" i="27"/>
  <c r="N883" i="27"/>
  <c r="Q877" i="27"/>
  <c r="N877" i="27"/>
  <c r="Q876" i="27"/>
  <c r="N876" i="27"/>
  <c r="Q875" i="27"/>
  <c r="N875" i="27"/>
  <c r="Q874" i="27"/>
  <c r="N874" i="27"/>
  <c r="Q873" i="27"/>
  <c r="N873" i="27"/>
  <c r="Q872" i="27"/>
  <c r="N872" i="27"/>
  <c r="Q871" i="27"/>
  <c r="N871" i="27"/>
  <c r="Q870" i="27"/>
  <c r="N870" i="27"/>
  <c r="Q869" i="27"/>
  <c r="N869" i="27"/>
  <c r="Q868" i="27"/>
  <c r="N868" i="27"/>
  <c r="Q867" i="27"/>
  <c r="N867" i="27"/>
  <c r="Q866" i="27"/>
  <c r="N866" i="27"/>
  <c r="Q865" i="27"/>
  <c r="N865" i="27"/>
  <c r="Q864" i="27"/>
  <c r="N864" i="27"/>
  <c r="Q863" i="27"/>
  <c r="N863" i="27"/>
  <c r="Q862" i="27"/>
  <c r="N862" i="27"/>
  <c r="Q861" i="27"/>
  <c r="N861" i="27"/>
  <c r="Q860" i="27"/>
  <c r="N860" i="27"/>
  <c r="Q859" i="27"/>
  <c r="N859" i="27"/>
  <c r="Q858" i="27"/>
  <c r="N858" i="27"/>
  <c r="Q857" i="27"/>
  <c r="N857" i="27"/>
  <c r="Q856" i="27"/>
  <c r="N856" i="27"/>
  <c r="Q855" i="27"/>
  <c r="N855" i="27"/>
  <c r="Q854" i="27"/>
  <c r="N854" i="27"/>
  <c r="Q853" i="27"/>
  <c r="N853" i="27"/>
  <c r="Q852" i="27"/>
  <c r="N852" i="27"/>
  <c r="Q851" i="27"/>
  <c r="N851" i="27"/>
  <c r="Q395" i="19"/>
  <c r="N395" i="19"/>
  <c r="Q394" i="19"/>
  <c r="N394" i="19"/>
  <c r="Q393" i="19"/>
  <c r="N393" i="19"/>
  <c r="Q392" i="19"/>
  <c r="N392" i="19"/>
  <c r="Q391" i="19"/>
  <c r="N391" i="19"/>
  <c r="Q390" i="19"/>
  <c r="N390" i="19"/>
  <c r="Q389" i="19"/>
  <c r="N389" i="19"/>
  <c r="Q388" i="19"/>
  <c r="N388" i="19"/>
  <c r="Q387" i="19"/>
  <c r="N387" i="19"/>
  <c r="Q386" i="19"/>
  <c r="N386" i="19"/>
  <c r="Q385" i="19"/>
  <c r="N385" i="19"/>
  <c r="Q384" i="19"/>
  <c r="N384" i="19"/>
  <c r="Q383" i="19"/>
  <c r="N383" i="19"/>
  <c r="Q382" i="19"/>
  <c r="N382" i="19"/>
  <c r="Q381" i="19"/>
  <c r="N381" i="19"/>
  <c r="Q380" i="19"/>
  <c r="N380" i="19"/>
  <c r="Q379" i="19"/>
  <c r="N379" i="19"/>
  <c r="Q378" i="19"/>
  <c r="N378" i="19"/>
  <c r="Q377" i="19"/>
  <c r="N377" i="19"/>
  <c r="Q376" i="19"/>
  <c r="N376" i="19"/>
  <c r="Q375" i="19"/>
  <c r="N375" i="19"/>
  <c r="Q374" i="19"/>
  <c r="N374" i="19"/>
  <c r="Q373" i="19"/>
  <c r="N373" i="19"/>
  <c r="Q372" i="19"/>
  <c r="N372" i="19"/>
  <c r="Q371" i="19"/>
  <c r="N371" i="19"/>
  <c r="Q370" i="19"/>
  <c r="N370" i="19"/>
  <c r="Q369" i="19"/>
  <c r="N369" i="19"/>
  <c r="Q368" i="19"/>
  <c r="N368" i="19"/>
  <c r="Q367" i="19"/>
  <c r="N367" i="19"/>
  <c r="Q366" i="19"/>
  <c r="N366" i="19"/>
  <c r="Q365" i="19"/>
  <c r="N365" i="19"/>
  <c r="Q364" i="19"/>
  <c r="N364" i="19"/>
  <c r="Q363" i="19"/>
  <c r="N363" i="19"/>
  <c r="Q362" i="19"/>
  <c r="N362" i="19"/>
  <c r="Q361" i="19"/>
  <c r="N361" i="19"/>
  <c r="Q360" i="19"/>
  <c r="N360" i="19"/>
  <c r="Q359" i="19"/>
  <c r="N359" i="19"/>
  <c r="Q358" i="19"/>
  <c r="N358" i="19"/>
  <c r="Q357" i="19"/>
  <c r="N357" i="19"/>
  <c r="Q356" i="19"/>
  <c r="N356" i="19"/>
  <c r="Q355" i="19"/>
  <c r="N355" i="19"/>
  <c r="Q354" i="19"/>
  <c r="N354" i="19"/>
  <c r="Q353" i="19"/>
  <c r="N353" i="19"/>
  <c r="Q352" i="19"/>
  <c r="N352" i="19"/>
  <c r="Q351" i="19"/>
  <c r="N351" i="19"/>
  <c r="Q350" i="19"/>
  <c r="N350" i="19"/>
  <c r="Q349" i="19"/>
  <c r="N349" i="19"/>
  <c r="Q348" i="19"/>
  <c r="N348" i="19"/>
  <c r="Q347" i="19"/>
  <c r="N347" i="19"/>
  <c r="Q346" i="19"/>
  <c r="N346" i="19"/>
  <c r="Q345" i="19"/>
  <c r="N345" i="19"/>
  <c r="Q344" i="19"/>
  <c r="N344" i="19"/>
  <c r="Q343" i="19"/>
  <c r="N343" i="19"/>
  <c r="Q342" i="19"/>
  <c r="N342" i="19"/>
  <c r="Q341" i="19"/>
  <c r="N341" i="19"/>
  <c r="Q340" i="19"/>
  <c r="N340" i="19"/>
  <c r="Q339" i="19"/>
  <c r="N339" i="19"/>
  <c r="Q338" i="19"/>
  <c r="N338" i="19"/>
  <c r="Q337" i="19"/>
  <c r="N337" i="19"/>
  <c r="Q336" i="19"/>
  <c r="N336" i="19"/>
  <c r="Q335" i="19"/>
  <c r="N335" i="19"/>
  <c r="Q334" i="19"/>
  <c r="N334" i="19"/>
  <c r="Q333" i="19"/>
  <c r="N333" i="19"/>
  <c r="Q332" i="19"/>
  <c r="N332" i="19"/>
  <c r="Q331" i="19"/>
  <c r="N331" i="19"/>
  <c r="Q330" i="19"/>
  <c r="N330" i="19"/>
  <c r="Q329" i="19"/>
  <c r="N329" i="19"/>
  <c r="Q328" i="19"/>
  <c r="N328" i="19"/>
  <c r="Q327" i="19"/>
  <c r="N327" i="19"/>
  <c r="Q326" i="19"/>
  <c r="N326" i="19"/>
  <c r="Q325" i="19"/>
  <c r="N325" i="19"/>
  <c r="Q324" i="19"/>
  <c r="N324" i="19"/>
  <c r="Q323" i="19"/>
  <c r="N323" i="19"/>
  <c r="Q322" i="19"/>
  <c r="N322" i="19"/>
  <c r="Q321" i="19"/>
  <c r="N321" i="19"/>
  <c r="Q320" i="19"/>
  <c r="N320" i="19"/>
  <c r="Q319" i="19"/>
  <c r="N319" i="19"/>
  <c r="Q318" i="19"/>
  <c r="N318" i="19"/>
  <c r="Q317" i="19"/>
  <c r="N317" i="19"/>
  <c r="Q316" i="19"/>
  <c r="N316" i="19"/>
  <c r="Q315" i="19"/>
  <c r="N315" i="19"/>
  <c r="Q314" i="19"/>
  <c r="N314" i="19"/>
  <c r="Q313" i="19"/>
  <c r="N313" i="19"/>
  <c r="Q312" i="19"/>
  <c r="N312" i="19"/>
  <c r="Q311" i="19"/>
  <c r="N311" i="19"/>
  <c r="Q310" i="19"/>
  <c r="N310" i="19"/>
  <c r="Q309" i="19"/>
  <c r="N309" i="19"/>
  <c r="Q308" i="19"/>
  <c r="N308" i="19"/>
  <c r="Q307" i="19"/>
  <c r="N307" i="19"/>
  <c r="Q306" i="19"/>
  <c r="N306" i="19"/>
  <c r="Q305" i="19"/>
  <c r="N305" i="19"/>
  <c r="Q304" i="19"/>
  <c r="N304" i="19"/>
  <c r="Q303" i="19"/>
  <c r="N303" i="19"/>
  <c r="Q302" i="19"/>
  <c r="N302" i="19"/>
  <c r="Q301" i="19"/>
  <c r="N301" i="19"/>
  <c r="Q300" i="19"/>
  <c r="N300" i="19"/>
  <c r="Q299" i="19"/>
  <c r="N299" i="19"/>
  <c r="Q298" i="19"/>
  <c r="N298" i="19"/>
  <c r="Q297" i="19"/>
  <c r="N297" i="19"/>
  <c r="Q296" i="19"/>
  <c r="N296" i="19"/>
  <c r="Q295" i="19"/>
  <c r="N295" i="19"/>
  <c r="Q294" i="19"/>
  <c r="N294" i="19"/>
  <c r="Q293" i="19"/>
  <c r="N293" i="19"/>
  <c r="Q292" i="19"/>
  <c r="N292" i="19"/>
  <c r="Q291" i="19"/>
  <c r="N291" i="19"/>
  <c r="Q290" i="19"/>
  <c r="N290" i="19"/>
  <c r="Q289" i="19"/>
  <c r="N289" i="19"/>
  <c r="Q288" i="19"/>
  <c r="N288" i="19"/>
  <c r="Q287" i="19"/>
  <c r="N287" i="19"/>
  <c r="Q286" i="19"/>
  <c r="N286" i="19"/>
  <c r="Q285" i="19"/>
  <c r="N285" i="19"/>
  <c r="Q284" i="19"/>
  <c r="N284" i="19"/>
  <c r="Q283" i="19"/>
  <c r="N283" i="19"/>
  <c r="Q282" i="19"/>
  <c r="N282" i="19"/>
  <c r="Q281" i="19"/>
  <c r="N281" i="19"/>
  <c r="Q280" i="19"/>
  <c r="N280" i="19"/>
  <c r="Q279" i="19"/>
  <c r="N279" i="19"/>
  <c r="Q278" i="19"/>
  <c r="N278" i="19"/>
  <c r="Q277" i="19"/>
  <c r="N277" i="19"/>
  <c r="Q276" i="19"/>
  <c r="N276" i="19"/>
  <c r="Q275" i="19"/>
  <c r="N275" i="19"/>
  <c r="Q274" i="19"/>
  <c r="N274" i="19"/>
  <c r="O46" i="8" l="1"/>
  <c r="S46" i="8"/>
  <c r="N879" i="27"/>
  <c r="Q879" i="27"/>
  <c r="N911" i="27"/>
  <c r="N939" i="27"/>
  <c r="N921" i="27"/>
  <c r="N916" i="27"/>
  <c r="N934" i="27"/>
  <c r="Q900" i="27"/>
  <c r="Q906" i="27"/>
  <c r="N900" i="27"/>
  <c r="N928" i="27"/>
  <c r="Q946" i="27"/>
  <c r="N894" i="27"/>
  <c r="N906" i="27"/>
  <c r="Q894" i="27"/>
  <c r="Q928" i="27"/>
  <c r="Q934" i="27"/>
  <c r="N946" i="27"/>
  <c r="Q270" i="19"/>
  <c r="O270" i="19"/>
  <c r="N270" i="19"/>
  <c r="L270" i="19"/>
  <c r="P269" i="19"/>
  <c r="P270" i="19" s="1"/>
  <c r="M269" i="19"/>
  <c r="M270" i="19" s="1"/>
  <c r="R268" i="19"/>
  <c r="R269" i="19" s="1"/>
  <c r="R267" i="19"/>
  <c r="R266" i="19"/>
  <c r="B266" i="19"/>
  <c r="B269" i="19" s="1"/>
  <c r="P847" i="27"/>
  <c r="O847" i="27"/>
  <c r="M847" i="27"/>
  <c r="L847" i="27"/>
  <c r="Q846" i="27"/>
  <c r="N846" i="27"/>
  <c r="Q845" i="27"/>
  <c r="N845" i="27"/>
  <c r="Q844" i="27"/>
  <c r="N844" i="27"/>
  <c r="Q843" i="27"/>
  <c r="N843" i="27"/>
  <c r="Q842" i="27"/>
  <c r="N842" i="27"/>
  <c r="P838" i="27"/>
  <c r="O838" i="27"/>
  <c r="M838" i="27"/>
  <c r="L838" i="27"/>
  <c r="Q837" i="27"/>
  <c r="N837" i="27"/>
  <c r="Q836" i="27"/>
  <c r="N836" i="27"/>
  <c r="Q835" i="27"/>
  <c r="N835" i="27"/>
  <c r="Q834" i="27"/>
  <c r="N834" i="27"/>
  <c r="Q833" i="27"/>
  <c r="N833" i="27"/>
  <c r="Q832" i="27"/>
  <c r="Q831" i="27"/>
  <c r="N831" i="27"/>
  <c r="Q830" i="27"/>
  <c r="N830" i="27"/>
  <c r="Q829" i="27"/>
  <c r="N829" i="27"/>
  <c r="Q828" i="27"/>
  <c r="N828" i="27"/>
  <c r="Q827" i="27"/>
  <c r="N827" i="27"/>
  <c r="Q826" i="27"/>
  <c r="N826" i="27"/>
  <c r="Q825" i="27"/>
  <c r="N825" i="27"/>
  <c r="Q824" i="27"/>
  <c r="N824" i="27"/>
  <c r="Q823" i="27"/>
  <c r="N823" i="27"/>
  <c r="Q822" i="27"/>
  <c r="N822" i="27"/>
  <c r="Q821" i="27"/>
  <c r="N821" i="27"/>
  <c r="Q820" i="27"/>
  <c r="N820" i="27"/>
  <c r="Q819" i="27"/>
  <c r="N819" i="27"/>
  <c r="Q818" i="27"/>
  <c r="N818" i="27"/>
  <c r="Q817" i="27"/>
  <c r="N817" i="27"/>
  <c r="Q816" i="27"/>
  <c r="N816" i="27"/>
  <c r="Q815" i="27"/>
  <c r="N815" i="27"/>
  <c r="Q814" i="27"/>
  <c r="N814" i="27"/>
  <c r="Q813" i="27"/>
  <c r="N813" i="27"/>
  <c r="Q812" i="27"/>
  <c r="N812" i="27"/>
  <c r="Q811" i="27"/>
  <c r="N811" i="27"/>
  <c r="Q810" i="27"/>
  <c r="N810" i="27"/>
  <c r="Q809" i="27"/>
  <c r="N809" i="27"/>
  <c r="Q808" i="27"/>
  <c r="N808" i="27"/>
  <c r="Q807" i="27"/>
  <c r="N807" i="27"/>
  <c r="Q806" i="27"/>
  <c r="N806" i="27"/>
  <c r="Q805" i="27"/>
  <c r="N805" i="27"/>
  <c r="Q804" i="27"/>
  <c r="N804" i="27"/>
  <c r="Q803" i="27"/>
  <c r="N803" i="27"/>
  <c r="N847" i="27" l="1"/>
  <c r="Q847" i="27"/>
  <c r="N838" i="27"/>
  <c r="Q838" i="27"/>
  <c r="B267" i="19"/>
  <c r="B268" i="19"/>
  <c r="Q799" i="27" l="1"/>
  <c r="P799" i="27"/>
  <c r="O799" i="27"/>
  <c r="M799" i="27"/>
  <c r="L799" i="27"/>
  <c r="N798" i="27"/>
  <c r="N797" i="27"/>
  <c r="N796" i="27"/>
  <c r="N795" i="27"/>
  <c r="N794" i="27"/>
  <c r="N793" i="27"/>
  <c r="N792" i="27"/>
  <c r="N791" i="27"/>
  <c r="N790" i="27"/>
  <c r="N789" i="27"/>
  <c r="N788" i="27"/>
  <c r="N787" i="27"/>
  <c r="N786" i="27"/>
  <c r="N785" i="27"/>
  <c r="N784" i="27"/>
  <c r="N783" i="27"/>
  <c r="N782" i="27"/>
  <c r="N781" i="27"/>
  <c r="N780" i="27"/>
  <c r="N779" i="27"/>
  <c r="N778" i="27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85" i="19"/>
  <c r="N86" i="19"/>
  <c r="N87" i="19"/>
  <c r="N88" i="19"/>
  <c r="N89" i="19"/>
  <c r="N90" i="19"/>
  <c r="N91" i="19"/>
  <c r="N92" i="19"/>
  <c r="N93" i="19"/>
  <c r="N94" i="19"/>
  <c r="N95" i="19"/>
  <c r="N96" i="19"/>
  <c r="N97" i="19"/>
  <c r="N98" i="19"/>
  <c r="N99" i="19"/>
  <c r="N100" i="19"/>
  <c r="N101" i="19"/>
  <c r="N102" i="19"/>
  <c r="N103" i="19"/>
  <c r="N104" i="19"/>
  <c r="N105" i="19"/>
  <c r="N106" i="19"/>
  <c r="N107" i="19"/>
  <c r="N108" i="19"/>
  <c r="N109" i="19"/>
  <c r="N110" i="19"/>
  <c r="N111" i="19"/>
  <c r="N112" i="19"/>
  <c r="N113" i="19"/>
  <c r="N114" i="19"/>
  <c r="N115" i="19"/>
  <c r="N116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63" i="19"/>
  <c r="Q64" i="19"/>
  <c r="Q65" i="19"/>
  <c r="Q66" i="19"/>
  <c r="Q67" i="19"/>
  <c r="Q68" i="19"/>
  <c r="Q69" i="19"/>
  <c r="Q70" i="19"/>
  <c r="Q71" i="19"/>
  <c r="Q72" i="19"/>
  <c r="Q73" i="19"/>
  <c r="Q74" i="19"/>
  <c r="Q75" i="19"/>
  <c r="Q76" i="19"/>
  <c r="Q77" i="19"/>
  <c r="Q78" i="19"/>
  <c r="Q79" i="19"/>
  <c r="Q80" i="19"/>
  <c r="Q81" i="19"/>
  <c r="Q82" i="19"/>
  <c r="Q83" i="19"/>
  <c r="Q84" i="19"/>
  <c r="Q85" i="19"/>
  <c r="Q86" i="19"/>
  <c r="Q87" i="19"/>
  <c r="Q88" i="19"/>
  <c r="Q89" i="19"/>
  <c r="Q90" i="19"/>
  <c r="Q91" i="19"/>
  <c r="Q92" i="19"/>
  <c r="Q93" i="19"/>
  <c r="Q94" i="19"/>
  <c r="Q95" i="19"/>
  <c r="Q96" i="19"/>
  <c r="Q97" i="19"/>
  <c r="Q98" i="19"/>
  <c r="Q99" i="19"/>
  <c r="Q100" i="19"/>
  <c r="Q101" i="19"/>
  <c r="Q102" i="19"/>
  <c r="Q103" i="19"/>
  <c r="Q104" i="19"/>
  <c r="Q105" i="19"/>
  <c r="Q106" i="19"/>
  <c r="Q107" i="19"/>
  <c r="Q108" i="19"/>
  <c r="Q109" i="19"/>
  <c r="Q110" i="19"/>
  <c r="Q111" i="19"/>
  <c r="Q112" i="19"/>
  <c r="Q113" i="19"/>
  <c r="Q114" i="19"/>
  <c r="Q115" i="19"/>
  <c r="Q116" i="19"/>
  <c r="Q196" i="19"/>
  <c r="N196" i="19"/>
  <c r="Q195" i="19"/>
  <c r="N195" i="19"/>
  <c r="Q194" i="19"/>
  <c r="N194" i="19"/>
  <c r="Q193" i="19"/>
  <c r="N193" i="19"/>
  <c r="Q192" i="19"/>
  <c r="N192" i="19"/>
  <c r="Q191" i="19"/>
  <c r="N191" i="19"/>
  <c r="Q190" i="19"/>
  <c r="N190" i="19"/>
  <c r="Q189" i="19"/>
  <c r="N189" i="19"/>
  <c r="Q188" i="19"/>
  <c r="N188" i="19"/>
  <c r="Q187" i="19"/>
  <c r="N187" i="19"/>
  <c r="Q186" i="19"/>
  <c r="N186" i="19"/>
  <c r="Q185" i="19"/>
  <c r="N185" i="19"/>
  <c r="Q184" i="19"/>
  <c r="N184" i="19"/>
  <c r="Q183" i="19"/>
  <c r="N183" i="19"/>
  <c r="Q182" i="19"/>
  <c r="N182" i="19"/>
  <c r="Q181" i="19"/>
  <c r="N181" i="19"/>
  <c r="Q180" i="19"/>
  <c r="N180" i="19"/>
  <c r="Q179" i="19"/>
  <c r="N179" i="19"/>
  <c r="Q178" i="19"/>
  <c r="N178" i="19"/>
  <c r="Q177" i="19"/>
  <c r="N177" i="19"/>
  <c r="Q176" i="19"/>
  <c r="N176" i="19"/>
  <c r="Q175" i="19"/>
  <c r="N175" i="19"/>
  <c r="Q174" i="19"/>
  <c r="N174" i="19"/>
  <c r="Q173" i="19"/>
  <c r="N173" i="19"/>
  <c r="Q172" i="19"/>
  <c r="N172" i="19"/>
  <c r="Q171" i="19"/>
  <c r="N171" i="19"/>
  <c r="Q170" i="19"/>
  <c r="N170" i="19"/>
  <c r="Q169" i="19"/>
  <c r="N169" i="19"/>
  <c r="Q168" i="19"/>
  <c r="N168" i="19"/>
  <c r="Q167" i="19"/>
  <c r="N167" i="19"/>
  <c r="Q166" i="19"/>
  <c r="N166" i="19"/>
  <c r="Q165" i="19"/>
  <c r="N165" i="19"/>
  <c r="Q164" i="19"/>
  <c r="N164" i="19"/>
  <c r="Q163" i="19"/>
  <c r="N163" i="19"/>
  <c r="Q162" i="19"/>
  <c r="N162" i="19"/>
  <c r="Q161" i="19"/>
  <c r="N161" i="19"/>
  <c r="Q160" i="19"/>
  <c r="N160" i="19"/>
  <c r="Q159" i="19"/>
  <c r="N159" i="19"/>
  <c r="Q158" i="19"/>
  <c r="N158" i="19"/>
  <c r="Q157" i="19"/>
  <c r="N157" i="19"/>
  <c r="Q156" i="19"/>
  <c r="N156" i="19"/>
  <c r="Q155" i="19"/>
  <c r="N155" i="19"/>
  <c r="Q154" i="19"/>
  <c r="N154" i="19"/>
  <c r="Q153" i="19"/>
  <c r="N153" i="19"/>
  <c r="Q152" i="19"/>
  <c r="N152" i="19"/>
  <c r="Q151" i="19"/>
  <c r="N151" i="19"/>
  <c r="Q150" i="19"/>
  <c r="N150" i="19"/>
  <c r="Q149" i="19"/>
  <c r="N149" i="19"/>
  <c r="Q148" i="19"/>
  <c r="N148" i="19"/>
  <c r="Q147" i="19"/>
  <c r="N147" i="19"/>
  <c r="Q146" i="19"/>
  <c r="N146" i="19"/>
  <c r="Q145" i="19"/>
  <c r="N145" i="19"/>
  <c r="Q144" i="19"/>
  <c r="N144" i="19"/>
  <c r="Q143" i="19"/>
  <c r="N143" i="19"/>
  <c r="Q142" i="19"/>
  <c r="N142" i="19"/>
  <c r="Q141" i="19"/>
  <c r="N141" i="19"/>
  <c r="Q140" i="19"/>
  <c r="N140" i="19"/>
  <c r="Q139" i="19"/>
  <c r="N139" i="19"/>
  <c r="Q138" i="19"/>
  <c r="N138" i="19"/>
  <c r="Q137" i="19"/>
  <c r="N137" i="19"/>
  <c r="Q136" i="19"/>
  <c r="N136" i="19"/>
  <c r="Q135" i="19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N799" i="27" l="1"/>
  <c r="P774" i="27"/>
  <c r="O774" i="27"/>
  <c r="M774" i="27"/>
  <c r="L774" i="27"/>
  <c r="Q773" i="27"/>
  <c r="Q774" i="27" s="1"/>
  <c r="N773" i="27"/>
  <c r="P769" i="27"/>
  <c r="O769" i="27"/>
  <c r="M769" i="27"/>
  <c r="L769" i="27"/>
  <c r="Q768" i="27"/>
  <c r="Q769" i="27" s="1"/>
  <c r="N768" i="27"/>
  <c r="P764" i="27"/>
  <c r="O764" i="27"/>
  <c r="M764" i="27"/>
  <c r="L764" i="27"/>
  <c r="Q763" i="27"/>
  <c r="Q764" i="27" s="1"/>
  <c r="N763" i="27"/>
  <c r="P759" i="27"/>
  <c r="O759" i="27"/>
  <c r="M759" i="27"/>
  <c r="L759" i="27"/>
  <c r="Q758" i="27"/>
  <c r="Q759" i="27" s="1"/>
  <c r="N758" i="27"/>
  <c r="P754" i="27"/>
  <c r="O754" i="27"/>
  <c r="M754" i="27"/>
  <c r="L754" i="27"/>
  <c r="Q753" i="27"/>
  <c r="Q754" i="27" s="1"/>
  <c r="N753" i="27"/>
  <c r="P749" i="27"/>
  <c r="O749" i="27"/>
  <c r="M749" i="27"/>
  <c r="L749" i="27"/>
  <c r="Q748" i="27"/>
  <c r="Q749" i="27" s="1"/>
  <c r="N748" i="27"/>
  <c r="Q742" i="27"/>
  <c r="N742" i="27"/>
  <c r="Q741" i="27"/>
  <c r="N741" i="27"/>
  <c r="Q740" i="27"/>
  <c r="N740" i="27"/>
  <c r="Q739" i="27"/>
  <c r="N739" i="27"/>
  <c r="Q738" i="27"/>
  <c r="N738" i="27"/>
  <c r="Q737" i="27"/>
  <c r="N737" i="27"/>
  <c r="Q736" i="27"/>
  <c r="N736" i="27"/>
  <c r="Q735" i="27"/>
  <c r="N735" i="27"/>
  <c r="Q734" i="27"/>
  <c r="N734" i="27"/>
  <c r="Q733" i="27"/>
  <c r="N733" i="27"/>
  <c r="Q732" i="27"/>
  <c r="N732" i="27"/>
  <c r="N744" i="27" l="1"/>
  <c r="Q744" i="27"/>
  <c r="N749" i="27"/>
  <c r="N769" i="27"/>
  <c r="N764" i="27"/>
  <c r="N759" i="27"/>
  <c r="N754" i="27"/>
  <c r="N774" i="27"/>
  <c r="P728" i="27"/>
  <c r="O728" i="27"/>
  <c r="M728" i="27"/>
  <c r="L728" i="27"/>
  <c r="Q727" i="27"/>
  <c r="Q724" i="27"/>
  <c r="N724" i="27"/>
  <c r="Q723" i="27"/>
  <c r="N723" i="27"/>
  <c r="Q722" i="27"/>
  <c r="N722" i="27"/>
  <c r="Q728" i="27" l="1"/>
  <c r="N728" i="27"/>
  <c r="P699" i="27"/>
  <c r="O699" i="27"/>
  <c r="M699" i="27"/>
  <c r="L699" i="27"/>
  <c r="Q698" i="27"/>
  <c r="N698" i="27"/>
  <c r="Q697" i="27"/>
  <c r="N697" i="27"/>
  <c r="Q696" i="27"/>
  <c r="N696" i="27"/>
  <c r="Q695" i="27"/>
  <c r="N695" i="27"/>
  <c r="N699" i="27" l="1"/>
  <c r="Q699" i="27"/>
  <c r="N287" i="27"/>
  <c r="Q287" i="27"/>
  <c r="Q661" i="27" l="1"/>
  <c r="Q660" i="27"/>
  <c r="L718" i="27"/>
  <c r="M718" i="27"/>
  <c r="O718" i="27"/>
  <c r="P718" i="27"/>
  <c r="Q715" i="27"/>
  <c r="N715" i="27"/>
  <c r="Q714" i="27"/>
  <c r="N714" i="27"/>
  <c r="Q717" i="27"/>
  <c r="N717" i="27"/>
  <c r="Q716" i="27"/>
  <c r="N716" i="27"/>
  <c r="P710" i="27"/>
  <c r="O710" i="27"/>
  <c r="M710" i="27"/>
  <c r="L710" i="27"/>
  <c r="Q709" i="27"/>
  <c r="Q710" i="27" s="1"/>
  <c r="N709" i="27"/>
  <c r="N710" i="27" s="1"/>
  <c r="Q718" i="27" l="1"/>
  <c r="N718" i="27"/>
  <c r="P705" i="27"/>
  <c r="O705" i="27"/>
  <c r="M705" i="27"/>
  <c r="L705" i="27"/>
  <c r="Q704" i="27"/>
  <c r="N704" i="27"/>
  <c r="Q703" i="27"/>
  <c r="N703" i="27"/>
  <c r="Q705" i="27" l="1"/>
  <c r="N705" i="27"/>
  <c r="R39" i="8" l="1"/>
  <c r="Q39" i="8"/>
  <c r="P39" i="8"/>
  <c r="N39" i="8"/>
  <c r="M39" i="8"/>
  <c r="L39" i="8"/>
  <c r="S38" i="8"/>
  <c r="O38" i="8"/>
  <c r="S37" i="8"/>
  <c r="O37" i="8"/>
  <c r="S36" i="8"/>
  <c r="O36" i="8"/>
  <c r="O39" i="8" l="1"/>
  <c r="S39" i="8"/>
  <c r="P691" i="27"/>
  <c r="O691" i="27"/>
  <c r="M691" i="27"/>
  <c r="L691" i="27"/>
  <c r="Q690" i="27"/>
  <c r="Q691" i="27" s="1"/>
  <c r="N690" i="27"/>
  <c r="P686" i="27"/>
  <c r="O686" i="27"/>
  <c r="M686" i="27"/>
  <c r="L686" i="27"/>
  <c r="Q685" i="27"/>
  <c r="N685" i="27"/>
  <c r="Q684" i="27"/>
  <c r="P680" i="27"/>
  <c r="O680" i="27"/>
  <c r="M680" i="27"/>
  <c r="L680" i="27"/>
  <c r="Q679" i="27"/>
  <c r="N679" i="27"/>
  <c r="Q678" i="27"/>
  <c r="N678" i="27"/>
  <c r="P674" i="27"/>
  <c r="O674" i="27"/>
  <c r="M674" i="27"/>
  <c r="L674" i="27"/>
  <c r="Q672" i="27"/>
  <c r="Q674" i="27" s="1"/>
  <c r="N672" i="27"/>
  <c r="P668" i="27"/>
  <c r="O668" i="27"/>
  <c r="M668" i="27"/>
  <c r="L668" i="27"/>
  <c r="Q667" i="27"/>
  <c r="N667" i="27"/>
  <c r="Q666" i="27"/>
  <c r="N666" i="27"/>
  <c r="P662" i="27"/>
  <c r="O662" i="27"/>
  <c r="M662" i="27"/>
  <c r="L662" i="27"/>
  <c r="Q659" i="27"/>
  <c r="Q658" i="27"/>
  <c r="Q657" i="27"/>
  <c r="Q656" i="27"/>
  <c r="Q655" i="27"/>
  <c r="N655" i="27"/>
  <c r="Q654" i="27"/>
  <c r="N654" i="27"/>
  <c r="Q653" i="27"/>
  <c r="N653" i="27"/>
  <c r="Q652" i="27"/>
  <c r="N652" i="27"/>
  <c r="Q651" i="27"/>
  <c r="N651" i="27"/>
  <c r="Q650" i="27"/>
  <c r="N650" i="27"/>
  <c r="Q649" i="27"/>
  <c r="N649" i="27"/>
  <c r="Q648" i="27"/>
  <c r="N648" i="27"/>
  <c r="Q643" i="27"/>
  <c r="Q642" i="27"/>
  <c r="Q641" i="27"/>
  <c r="Q640" i="27"/>
  <c r="Q639" i="27"/>
  <c r="Q638" i="27"/>
  <c r="Q637" i="27"/>
  <c r="Q636" i="27"/>
  <c r="Q635" i="27"/>
  <c r="Q634" i="27"/>
  <c r="Q633" i="27"/>
  <c r="Q632" i="27"/>
  <c r="Q631" i="27"/>
  <c r="Q630" i="27"/>
  <c r="Q629" i="27"/>
  <c r="Q628" i="27"/>
  <c r="Q627" i="27"/>
  <c r="Q626" i="27"/>
  <c r="Q625" i="27"/>
  <c r="Q624" i="27"/>
  <c r="Q623" i="27"/>
  <c r="Q622" i="27"/>
  <c r="Q621" i="27"/>
  <c r="Q620" i="27"/>
  <c r="Q619" i="27"/>
  <c r="Q618" i="27"/>
  <c r="Q617" i="27"/>
  <c r="Q616" i="27"/>
  <c r="Q615" i="27"/>
  <c r="Q614" i="27"/>
  <c r="Q613" i="27"/>
  <c r="Q612" i="27"/>
  <c r="Q611" i="27"/>
  <c r="Q610" i="27"/>
  <c r="Q609" i="27"/>
  <c r="Q608" i="27"/>
  <c r="Q607" i="27"/>
  <c r="Q606" i="27"/>
  <c r="Q605" i="27"/>
  <c r="Q604" i="27"/>
  <c r="Q603" i="27"/>
  <c r="Q602" i="27"/>
  <c r="Q601" i="27"/>
  <c r="Q600" i="27"/>
  <c r="Q599" i="27"/>
  <c r="Q598" i="27"/>
  <c r="Q597" i="27"/>
  <c r="Q596" i="27"/>
  <c r="N596" i="27"/>
  <c r="N644" i="27" s="1"/>
  <c r="P117" i="19"/>
  <c r="O117" i="19"/>
  <c r="M117" i="19"/>
  <c r="L117" i="19"/>
  <c r="Q30" i="19"/>
  <c r="N30" i="19"/>
  <c r="N117" i="19" s="1"/>
  <c r="Q644" i="27" l="1"/>
  <c r="N691" i="27"/>
  <c r="N674" i="27"/>
  <c r="N686" i="27"/>
  <c r="Q680" i="27"/>
  <c r="Q117" i="19"/>
  <c r="N668" i="27"/>
  <c r="N662" i="27"/>
  <c r="N680" i="27"/>
  <c r="Q686" i="27"/>
  <c r="Q662" i="27"/>
  <c r="Q668" i="27"/>
  <c r="Q477" i="27"/>
  <c r="P477" i="27"/>
  <c r="O477" i="27"/>
  <c r="M477" i="27"/>
  <c r="L477" i="27"/>
  <c r="N476" i="27"/>
  <c r="P472" i="27"/>
  <c r="O472" i="27"/>
  <c r="M472" i="27"/>
  <c r="L472" i="27"/>
  <c r="Q471" i="27"/>
  <c r="N471" i="27"/>
  <c r="Q470" i="27"/>
  <c r="N470" i="27"/>
  <c r="P466" i="27"/>
  <c r="O466" i="27"/>
  <c r="M466" i="27"/>
  <c r="L466" i="27"/>
  <c r="Q465" i="27"/>
  <c r="Q466" i="27" s="1"/>
  <c r="N465" i="27"/>
  <c r="P461" i="27"/>
  <c r="O461" i="27"/>
  <c r="M461" i="27"/>
  <c r="L461" i="27"/>
  <c r="Q460" i="27"/>
  <c r="Q461" i="27" s="1"/>
  <c r="N460" i="27"/>
  <c r="P456" i="27"/>
  <c r="O456" i="27"/>
  <c r="M456" i="27"/>
  <c r="L456" i="27"/>
  <c r="Q455" i="27"/>
  <c r="N455" i="27"/>
  <c r="Q454" i="27"/>
  <c r="N454" i="27"/>
  <c r="Q453" i="27"/>
  <c r="N453" i="27"/>
  <c r="P449" i="27"/>
  <c r="O449" i="27"/>
  <c r="M449" i="27"/>
  <c r="L449" i="27"/>
  <c r="Q448" i="27"/>
  <c r="N448" i="27"/>
  <c r="Q447" i="27"/>
  <c r="N447" i="27"/>
  <c r="Q446" i="27"/>
  <c r="N446" i="27"/>
  <c r="Q445" i="27"/>
  <c r="N445" i="27"/>
  <c r="Q444" i="27"/>
  <c r="N444" i="27"/>
  <c r="Q443" i="27"/>
  <c r="N443" i="27"/>
  <c r="Q442" i="27"/>
  <c r="N442" i="27"/>
  <c r="Q441" i="27"/>
  <c r="N441" i="27"/>
  <c r="Q440" i="27"/>
  <c r="N440" i="27"/>
  <c r="Q439" i="27"/>
  <c r="N439" i="27"/>
  <c r="Q438" i="27"/>
  <c r="N438" i="27"/>
  <c r="Q437" i="27"/>
  <c r="N437" i="27"/>
  <c r="Q436" i="27"/>
  <c r="N436" i="27"/>
  <c r="Q435" i="27"/>
  <c r="N435" i="27"/>
  <c r="Q434" i="27"/>
  <c r="N434" i="27"/>
  <c r="Q433" i="27"/>
  <c r="N433" i="27"/>
  <c r="Q432" i="27"/>
  <c r="N432" i="27"/>
  <c r="Q431" i="27"/>
  <c r="N431" i="27"/>
  <c r="Q430" i="27"/>
  <c r="N430" i="27"/>
  <c r="Q429" i="27"/>
  <c r="N429" i="27"/>
  <c r="Q428" i="27"/>
  <c r="N428" i="27"/>
  <c r="Q427" i="27"/>
  <c r="N427" i="27"/>
  <c r="Q426" i="27"/>
  <c r="N426" i="27"/>
  <c r="Q425" i="27"/>
  <c r="N425" i="27"/>
  <c r="Q424" i="27"/>
  <c r="N424" i="27"/>
  <c r="Q423" i="27"/>
  <c r="N423" i="27"/>
  <c r="Q422" i="27"/>
  <c r="N422" i="27"/>
  <c r="Q421" i="27"/>
  <c r="N421" i="27"/>
  <c r="Q420" i="27"/>
  <c r="N420" i="27"/>
  <c r="Q419" i="27"/>
  <c r="N419" i="27"/>
  <c r="Q418" i="27"/>
  <c r="N418" i="27"/>
  <c r="Q417" i="27"/>
  <c r="N417" i="27"/>
  <c r="Q416" i="27"/>
  <c r="N416" i="27"/>
  <c r="Q415" i="27"/>
  <c r="N415" i="27"/>
  <c r="Q414" i="27"/>
  <c r="N414" i="27"/>
  <c r="Q413" i="27"/>
  <c r="N413" i="27"/>
  <c r="Q412" i="27"/>
  <c r="N412" i="27"/>
  <c r="Q411" i="27"/>
  <c r="N411" i="27"/>
  <c r="Q410" i="27"/>
  <c r="N410" i="27"/>
  <c r="Q409" i="27"/>
  <c r="N409" i="27"/>
  <c r="Q408" i="27"/>
  <c r="N408" i="27"/>
  <c r="Q407" i="27"/>
  <c r="N407" i="27"/>
  <c r="Q406" i="27"/>
  <c r="N406" i="27"/>
  <c r="Q405" i="27"/>
  <c r="N405" i="27"/>
  <c r="Q404" i="27"/>
  <c r="N404" i="27"/>
  <c r="Q403" i="27"/>
  <c r="N403" i="27"/>
  <c r="Q402" i="27"/>
  <c r="N402" i="27"/>
  <c r="Q401" i="27"/>
  <c r="N401" i="27"/>
  <c r="Q400" i="27"/>
  <c r="N400" i="27"/>
  <c r="Q399" i="27"/>
  <c r="N399" i="27"/>
  <c r="Q398" i="27"/>
  <c r="N398" i="27"/>
  <c r="Q397" i="27"/>
  <c r="N397" i="27"/>
  <c r="Q396" i="27"/>
  <c r="N396" i="27"/>
  <c r="Q395" i="27"/>
  <c r="N395" i="27"/>
  <c r="Q394" i="27"/>
  <c r="N394" i="27"/>
  <c r="Q393" i="27"/>
  <c r="N393" i="27"/>
  <c r="Q392" i="27"/>
  <c r="N392" i="27"/>
  <c r="Q391" i="27"/>
  <c r="N391" i="27"/>
  <c r="Q390" i="27"/>
  <c r="N390" i="27"/>
  <c r="Q389" i="27"/>
  <c r="N389" i="27"/>
  <c r="Q388" i="27"/>
  <c r="N388" i="27"/>
  <c r="Q387" i="27"/>
  <c r="N387" i="27"/>
  <c r="Q386" i="27"/>
  <c r="N386" i="27"/>
  <c r="A386" i="27"/>
  <c r="A387" i="27" s="1"/>
  <c r="A388" i="27" s="1"/>
  <c r="A389" i="27" s="1"/>
  <c r="A390" i="27" s="1"/>
  <c r="A391" i="27" s="1"/>
  <c r="A392" i="27" s="1"/>
  <c r="A393" i="27" s="1"/>
  <c r="A394" i="27" s="1"/>
  <c r="A395" i="27" s="1"/>
  <c r="A396" i="27" s="1"/>
  <c r="A397" i="27" s="1"/>
  <c r="A398" i="27" s="1"/>
  <c r="A399" i="27" s="1"/>
  <c r="A400" i="27" s="1"/>
  <c r="A401" i="27" s="1"/>
  <c r="A402" i="27" s="1"/>
  <c r="A403" i="27" s="1"/>
  <c r="A404" i="27" s="1"/>
  <c r="A405" i="27" s="1"/>
  <c r="A406" i="27" s="1"/>
  <c r="A407" i="27" s="1"/>
  <c r="A408" i="27" s="1"/>
  <c r="A409" i="27" s="1"/>
  <c r="A410" i="27" s="1"/>
  <c r="A411" i="27" s="1"/>
  <c r="A412" i="27" s="1"/>
  <c r="A413" i="27" s="1"/>
  <c r="A414" i="27" s="1"/>
  <c r="A415" i="27" s="1"/>
  <c r="A416" i="27" s="1"/>
  <c r="A417" i="27" s="1"/>
  <c r="A418" i="27" s="1"/>
  <c r="A419" i="27" s="1"/>
  <c r="A420" i="27" s="1"/>
  <c r="A421" i="27" s="1"/>
  <c r="A422" i="27" s="1"/>
  <c r="A423" i="27" s="1"/>
  <c r="A424" i="27" s="1"/>
  <c r="A425" i="27" s="1"/>
  <c r="A426" i="27" s="1"/>
  <c r="A427" i="27" s="1"/>
  <c r="A428" i="27" s="1"/>
  <c r="A429" i="27" s="1"/>
  <c r="A430" i="27" s="1"/>
  <c r="A431" i="27" s="1"/>
  <c r="A432" i="27" s="1"/>
  <c r="A433" i="27" s="1"/>
  <c r="A434" i="27" s="1"/>
  <c r="A435" i="27" s="1"/>
  <c r="A436" i="27" s="1"/>
  <c r="A437" i="27" s="1"/>
  <c r="A438" i="27" s="1"/>
  <c r="A439" i="27" s="1"/>
  <c r="A440" i="27" s="1"/>
  <c r="A441" i="27" s="1"/>
  <c r="A442" i="27" s="1"/>
  <c r="A443" i="27" s="1"/>
  <c r="A444" i="27" s="1"/>
  <c r="A445" i="27" s="1"/>
  <c r="A446" i="27" s="1"/>
  <c r="A447" i="27" s="1"/>
  <c r="A448" i="27" s="1"/>
  <c r="Q385" i="27"/>
  <c r="N385" i="27"/>
  <c r="L503" i="27"/>
  <c r="M503" i="27"/>
  <c r="O503" i="27"/>
  <c r="P503" i="27"/>
  <c r="P592" i="27"/>
  <c r="O592" i="27"/>
  <c r="M592" i="27"/>
  <c r="L592" i="27"/>
  <c r="Q591" i="27"/>
  <c r="Q592" i="27" s="1"/>
  <c r="N591" i="27"/>
  <c r="P587" i="27"/>
  <c r="O587" i="27"/>
  <c r="M587" i="27"/>
  <c r="L587" i="27"/>
  <c r="Q586" i="27"/>
  <c r="Q587" i="27" s="1"/>
  <c r="N586" i="27"/>
  <c r="P582" i="27"/>
  <c r="O582" i="27"/>
  <c r="M582" i="27"/>
  <c r="L582" i="27"/>
  <c r="Q581" i="27"/>
  <c r="Q582" i="27" s="1"/>
  <c r="N581" i="27"/>
  <c r="P577" i="27"/>
  <c r="O577" i="27"/>
  <c r="M577" i="27"/>
  <c r="L577" i="27"/>
  <c r="Q576" i="27"/>
  <c r="Q577" i="27" s="1"/>
  <c r="N576" i="27"/>
  <c r="P572" i="27"/>
  <c r="O572" i="27"/>
  <c r="M572" i="27"/>
  <c r="L572" i="27"/>
  <c r="Q569" i="27"/>
  <c r="N569" i="27"/>
  <c r="Q568" i="27"/>
  <c r="N568" i="27"/>
  <c r="P564" i="27"/>
  <c r="O564" i="27"/>
  <c r="M564" i="27"/>
  <c r="L564" i="27"/>
  <c r="Q563" i="27"/>
  <c r="Q564" i="27" s="1"/>
  <c r="N563" i="27"/>
  <c r="P559" i="27"/>
  <c r="O559" i="27"/>
  <c r="M559" i="27"/>
  <c r="L559" i="27"/>
  <c r="Q558" i="27"/>
  <c r="Q559" i="27" s="1"/>
  <c r="N558" i="27"/>
  <c r="P554" i="27"/>
  <c r="O554" i="27"/>
  <c r="M554" i="27"/>
  <c r="L554" i="27"/>
  <c r="Q553" i="27"/>
  <c r="Q554" i="27" s="1"/>
  <c r="N553" i="27"/>
  <c r="P549" i="27"/>
  <c r="O549" i="27"/>
  <c r="M549" i="27"/>
  <c r="L549" i="27"/>
  <c r="Q548" i="27"/>
  <c r="Q549" i="27" s="1"/>
  <c r="N548" i="27"/>
  <c r="P544" i="27"/>
  <c r="O544" i="27"/>
  <c r="N544" i="27"/>
  <c r="M544" i="27"/>
  <c r="L544" i="27"/>
  <c r="Q543" i="27"/>
  <c r="P539" i="27"/>
  <c r="O539" i="27"/>
  <c r="M539" i="27"/>
  <c r="L539" i="27"/>
  <c r="Q538" i="27"/>
  <c r="Q539" i="27" s="1"/>
  <c r="N538" i="27"/>
  <c r="P534" i="27"/>
  <c r="M534" i="27"/>
  <c r="L534" i="27"/>
  <c r="O533" i="27"/>
  <c r="Q533" i="27" s="1"/>
  <c r="Q534" i="27" s="1"/>
  <c r="N533" i="27"/>
  <c r="P529" i="27"/>
  <c r="O529" i="27"/>
  <c r="M529" i="27"/>
  <c r="L529" i="27"/>
  <c r="Q528" i="27"/>
  <c r="Q529" i="27" s="1"/>
  <c r="N528" i="27"/>
  <c r="P524" i="27"/>
  <c r="M524" i="27"/>
  <c r="L524" i="27"/>
  <c r="N523" i="27"/>
  <c r="Q522" i="27"/>
  <c r="N522" i="27"/>
  <c r="P518" i="27"/>
  <c r="O518" i="27"/>
  <c r="M518" i="27"/>
  <c r="L518" i="27"/>
  <c r="Q517" i="27"/>
  <c r="Q518" i="27" s="1"/>
  <c r="N517" i="27"/>
  <c r="Q513" i="27"/>
  <c r="P513" i="27"/>
  <c r="O513" i="27"/>
  <c r="N513" i="27"/>
  <c r="M513" i="27"/>
  <c r="L513" i="27"/>
  <c r="P508" i="27"/>
  <c r="O508" i="27"/>
  <c r="M508" i="27"/>
  <c r="L508" i="27"/>
  <c r="Q507" i="27"/>
  <c r="Q508" i="27" s="1"/>
  <c r="N507" i="27"/>
  <c r="Q502" i="27"/>
  <c r="N502" i="27"/>
  <c r="Q495" i="27"/>
  <c r="Q494" i="27"/>
  <c r="Q493" i="27"/>
  <c r="N493" i="27"/>
  <c r="Q492" i="27"/>
  <c r="N492" i="27"/>
  <c r="Q491" i="27"/>
  <c r="Q490" i="27"/>
  <c r="N490" i="27"/>
  <c r="Q489" i="27"/>
  <c r="Q488" i="27"/>
  <c r="N488" i="27"/>
  <c r="Q487" i="27"/>
  <c r="Q486" i="27"/>
  <c r="N486" i="27"/>
  <c r="Q485" i="27"/>
  <c r="N485" i="27"/>
  <c r="Q484" i="27"/>
  <c r="N484" i="27"/>
  <c r="Q483" i="27"/>
  <c r="Q482" i="27"/>
  <c r="N482" i="27"/>
  <c r="Q481" i="27"/>
  <c r="N481" i="27"/>
  <c r="Q544" i="27" l="1"/>
  <c r="N564" i="27"/>
  <c r="N592" i="27"/>
  <c r="N461" i="27"/>
  <c r="N559" i="27"/>
  <c r="N518" i="27"/>
  <c r="N539" i="27"/>
  <c r="N587" i="27"/>
  <c r="O523" i="27"/>
  <c r="O524" i="27" s="1"/>
  <c r="N554" i="27"/>
  <c r="N582" i="27"/>
  <c r="N534" i="27"/>
  <c r="N477" i="27"/>
  <c r="N549" i="27"/>
  <c r="N577" i="27"/>
  <c r="N508" i="27"/>
  <c r="N529" i="27"/>
  <c r="N466" i="27"/>
  <c r="Q472" i="27"/>
  <c r="N472" i="27"/>
  <c r="N456" i="27"/>
  <c r="Q456" i="27"/>
  <c r="N572" i="27"/>
  <c r="N503" i="27"/>
  <c r="N449" i="27"/>
  <c r="Q503" i="27"/>
  <c r="Q449" i="27"/>
  <c r="O534" i="27"/>
  <c r="Q572" i="27"/>
  <c r="N524" i="27"/>
  <c r="Q523" i="27" l="1"/>
  <c r="P381" i="27"/>
  <c r="O381" i="27"/>
  <c r="M381" i="27"/>
  <c r="L381" i="27"/>
  <c r="Q380" i="27"/>
  <c r="Q381" i="27" s="1"/>
  <c r="N380" i="27"/>
  <c r="P376" i="27"/>
  <c r="O376" i="27"/>
  <c r="M376" i="27"/>
  <c r="L376" i="27"/>
  <c r="Q375" i="27"/>
  <c r="Q376" i="27" s="1"/>
  <c r="N375" i="27"/>
  <c r="P371" i="27"/>
  <c r="O371" i="27"/>
  <c r="M371" i="27"/>
  <c r="L371" i="27"/>
  <c r="Q370" i="27"/>
  <c r="N370" i="27"/>
  <c r="Q369" i="27"/>
  <c r="N369" i="27"/>
  <c r="P365" i="27"/>
  <c r="O365" i="27"/>
  <c r="M365" i="27"/>
  <c r="L365" i="27"/>
  <c r="Q364" i="27"/>
  <c r="Q365" i="27" s="1"/>
  <c r="N364" i="27"/>
  <c r="P355" i="27"/>
  <c r="O355" i="27"/>
  <c r="M355" i="27"/>
  <c r="L355" i="27"/>
  <c r="Q354" i="27"/>
  <c r="Q355" i="27" s="1"/>
  <c r="N354" i="27"/>
  <c r="Q350" i="27"/>
  <c r="P350" i="27"/>
  <c r="O350" i="27"/>
  <c r="M350" i="27"/>
  <c r="L350" i="27"/>
  <c r="N349" i="27"/>
  <c r="P340" i="27"/>
  <c r="O340" i="27"/>
  <c r="M340" i="27"/>
  <c r="L340" i="27"/>
  <c r="Q339" i="27"/>
  <c r="Q340" i="27" s="1"/>
  <c r="N339" i="27"/>
  <c r="P345" i="27"/>
  <c r="O345" i="27"/>
  <c r="M345" i="27"/>
  <c r="L345" i="27"/>
  <c r="Q344" i="27"/>
  <c r="Q345" i="27" s="1"/>
  <c r="N344" i="27"/>
  <c r="P335" i="27"/>
  <c r="O335" i="27"/>
  <c r="M335" i="27"/>
  <c r="L335" i="27"/>
  <c r="Q334" i="27"/>
  <c r="N334" i="27"/>
  <c r="Q333" i="27"/>
  <c r="N333" i="27"/>
  <c r="M318" i="27"/>
  <c r="L318" i="27"/>
  <c r="P317" i="27"/>
  <c r="P318" i="27" s="1"/>
  <c r="O317" i="27"/>
  <c r="N317" i="27"/>
  <c r="N350" i="27" l="1"/>
  <c r="N381" i="27"/>
  <c r="N340" i="27"/>
  <c r="N376" i="27"/>
  <c r="N318" i="27"/>
  <c r="N345" i="27"/>
  <c r="N365" i="27"/>
  <c r="Q524" i="27"/>
  <c r="N355" i="27"/>
  <c r="N371" i="27"/>
  <c r="Q371" i="27"/>
  <c r="Q317" i="27"/>
  <c r="Q318" i="27" s="1"/>
  <c r="N335" i="27"/>
  <c r="O318" i="27"/>
  <c r="Q335" i="27"/>
  <c r="P329" i="27"/>
  <c r="O329" i="27"/>
  <c r="M329" i="27"/>
  <c r="L329" i="27"/>
  <c r="Q328" i="27"/>
  <c r="N328" i="27"/>
  <c r="Q327" i="27"/>
  <c r="N327" i="27"/>
  <c r="P323" i="27"/>
  <c r="O323" i="27"/>
  <c r="M323" i="27"/>
  <c r="L323" i="27"/>
  <c r="Q322" i="27"/>
  <c r="Q323" i="27" s="1"/>
  <c r="N322" i="27"/>
  <c r="P305" i="27"/>
  <c r="O305" i="27"/>
  <c r="M305" i="27"/>
  <c r="L305" i="27"/>
  <c r="Q304" i="27"/>
  <c r="N304" i="27"/>
  <c r="Q303" i="27"/>
  <c r="N303" i="27"/>
  <c r="Q302" i="27"/>
  <c r="N302" i="27"/>
  <c r="Q301" i="27"/>
  <c r="N301" i="27"/>
  <c r="Q300" i="27"/>
  <c r="N300" i="27"/>
  <c r="Q299" i="27"/>
  <c r="N299" i="27"/>
  <c r="Q298" i="27"/>
  <c r="N298" i="27"/>
  <c r="Q297" i="27"/>
  <c r="N297" i="27"/>
  <c r="R32" i="8"/>
  <c r="Q32" i="8"/>
  <c r="N32" i="8"/>
  <c r="M32" i="8"/>
  <c r="L32" i="8"/>
  <c r="P32" i="8"/>
  <c r="O31" i="8"/>
  <c r="O32" i="8" s="1"/>
  <c r="N323" i="27" l="1"/>
  <c r="N329" i="27"/>
  <c r="Q329" i="27"/>
  <c r="Q305" i="27"/>
  <c r="N305" i="27"/>
  <c r="S31" i="8"/>
  <c r="S32" i="8" s="1"/>
  <c r="P288" i="27" l="1"/>
  <c r="O288" i="27"/>
  <c r="N288" i="27"/>
  <c r="M288" i="27"/>
  <c r="L288" i="27"/>
  <c r="Q286" i="27"/>
  <c r="Q285" i="27"/>
  <c r="Q284" i="27"/>
  <c r="Q283" i="27"/>
  <c r="Q288" i="27" l="1"/>
  <c r="L253" i="27" l="1"/>
  <c r="M253" i="27"/>
  <c r="O253" i="27"/>
  <c r="P253" i="27"/>
  <c r="Q252" i="27"/>
  <c r="N252" i="27"/>
  <c r="P313" i="27" l="1"/>
  <c r="O313" i="27"/>
  <c r="M313" i="27"/>
  <c r="L313" i="27"/>
  <c r="Q312" i="27"/>
  <c r="N312" i="27"/>
  <c r="Q311" i="27"/>
  <c r="N311" i="27"/>
  <c r="Q310" i="27"/>
  <c r="N310" i="27"/>
  <c r="Q309" i="27"/>
  <c r="N309" i="27"/>
  <c r="N313" i="27" l="1"/>
  <c r="Q313" i="27"/>
  <c r="L293" i="27"/>
  <c r="M293" i="27"/>
  <c r="O293" i="27"/>
  <c r="P293" i="27"/>
  <c r="Q292" i="27"/>
  <c r="Q293" i="27" s="1"/>
  <c r="N292" i="27"/>
  <c r="P279" i="27"/>
  <c r="O279" i="27"/>
  <c r="M279" i="27"/>
  <c r="L279" i="27"/>
  <c r="Q278" i="27"/>
  <c r="N278" i="27"/>
  <c r="Q277" i="27"/>
  <c r="N277" i="27"/>
  <c r="Q276" i="27"/>
  <c r="N276" i="27"/>
  <c r="Q275" i="27"/>
  <c r="N275" i="27"/>
  <c r="Q274" i="27"/>
  <c r="N274" i="27"/>
  <c r="N293" i="27" l="1"/>
  <c r="Q279" i="27"/>
  <c r="N279" i="27"/>
  <c r="P270" i="27"/>
  <c r="O270" i="27"/>
  <c r="M270" i="27"/>
  <c r="L270" i="27"/>
  <c r="Q269" i="27"/>
  <c r="N269" i="27"/>
  <c r="Q268" i="27"/>
  <c r="N268" i="27"/>
  <c r="Q267" i="27"/>
  <c r="N267" i="27"/>
  <c r="Q266" i="27"/>
  <c r="N266" i="27"/>
  <c r="Q265" i="27"/>
  <c r="N265" i="27"/>
  <c r="Q264" i="27"/>
  <c r="N264" i="27"/>
  <c r="Q263" i="27"/>
  <c r="N263" i="27"/>
  <c r="Q262" i="27"/>
  <c r="N262" i="27"/>
  <c r="Q261" i="27"/>
  <c r="N261" i="27"/>
  <c r="Q260" i="27"/>
  <c r="N260" i="27"/>
  <c r="Q259" i="27"/>
  <c r="N259" i="27"/>
  <c r="Q258" i="27"/>
  <c r="N258" i="27"/>
  <c r="Q257" i="27"/>
  <c r="N257" i="27"/>
  <c r="N270" i="27" l="1"/>
  <c r="Q270" i="27"/>
  <c r="R27" i="8"/>
  <c r="Q27" i="8"/>
  <c r="P27" i="8"/>
  <c r="N27" i="8"/>
  <c r="M27" i="8"/>
  <c r="L27" i="8"/>
  <c r="S26" i="8"/>
  <c r="O26" i="8"/>
  <c r="S25" i="8"/>
  <c r="O25" i="8"/>
  <c r="O27" i="8" s="1"/>
  <c r="S27" i="8" l="1"/>
  <c r="Q251" i="27"/>
  <c r="N251" i="27"/>
  <c r="Q250" i="27"/>
  <c r="N250" i="27"/>
  <c r="Q248" i="27"/>
  <c r="N248" i="27"/>
  <c r="Q247" i="27"/>
  <c r="N247" i="27"/>
  <c r="Q246" i="27"/>
  <c r="N246" i="27"/>
  <c r="Q245" i="27"/>
  <c r="N245" i="27"/>
  <c r="Q244" i="27"/>
  <c r="N244" i="27"/>
  <c r="Q243" i="27"/>
  <c r="N243" i="27"/>
  <c r="Q242" i="27"/>
  <c r="N242" i="27"/>
  <c r="Q241" i="27"/>
  <c r="N241" i="27"/>
  <c r="Q240" i="27"/>
  <c r="N240" i="27"/>
  <c r="P236" i="27"/>
  <c r="O236" i="27"/>
  <c r="M236" i="27"/>
  <c r="L236" i="27"/>
  <c r="Q235" i="27"/>
  <c r="N235" i="27"/>
  <c r="Q234" i="27"/>
  <c r="N234" i="27"/>
  <c r="Q233" i="27"/>
  <c r="N233" i="27"/>
  <c r="Q232" i="27"/>
  <c r="N232" i="27"/>
  <c r="Q231" i="27"/>
  <c r="N231" i="27"/>
  <c r="Q230" i="27"/>
  <c r="N230" i="27"/>
  <c r="Q229" i="27"/>
  <c r="N229" i="27"/>
  <c r="Q228" i="27"/>
  <c r="N228" i="27"/>
  <c r="Q227" i="27"/>
  <c r="N227" i="27"/>
  <c r="P223" i="27"/>
  <c r="O223" i="27"/>
  <c r="M223" i="27"/>
  <c r="L223" i="27"/>
  <c r="Q221" i="27"/>
  <c r="N221" i="27"/>
  <c r="Q220" i="27"/>
  <c r="N220" i="27"/>
  <c r="Q219" i="27"/>
  <c r="N219" i="27"/>
  <c r="Q218" i="27"/>
  <c r="N218" i="27"/>
  <c r="Q217" i="27"/>
  <c r="N217" i="27"/>
  <c r="Q216" i="27"/>
  <c r="N216" i="27"/>
  <c r="Q215" i="27"/>
  <c r="N215" i="27"/>
  <c r="Q214" i="27"/>
  <c r="N214" i="27"/>
  <c r="P210" i="27"/>
  <c r="O210" i="27"/>
  <c r="M210" i="27"/>
  <c r="L210" i="27"/>
  <c r="Q209" i="27"/>
  <c r="Q210" i="27" s="1"/>
  <c r="N209" i="27"/>
  <c r="P205" i="27"/>
  <c r="O205" i="27"/>
  <c r="M205" i="27"/>
  <c r="L205" i="27"/>
  <c r="Q204" i="27"/>
  <c r="Q205" i="27" s="1"/>
  <c r="N204" i="27"/>
  <c r="P200" i="27"/>
  <c r="O200" i="27"/>
  <c r="M200" i="27"/>
  <c r="L200" i="27"/>
  <c r="Q199" i="27"/>
  <c r="N199" i="27"/>
  <c r="Q198" i="27"/>
  <c r="N198" i="27"/>
  <c r="N210" i="27" l="1"/>
  <c r="N205" i="27"/>
  <c r="N253" i="27"/>
  <c r="Q253" i="27"/>
  <c r="Q236" i="27"/>
  <c r="N200" i="27"/>
  <c r="N236" i="27"/>
  <c r="Q200" i="27"/>
  <c r="N223" i="27"/>
  <c r="Q223" i="27"/>
  <c r="P194" i="27"/>
  <c r="O194" i="27"/>
  <c r="M194" i="27"/>
  <c r="L194" i="27"/>
  <c r="Q193" i="27"/>
  <c r="Q194" i="27" s="1"/>
  <c r="N193" i="27"/>
  <c r="P183" i="27"/>
  <c r="O183" i="27"/>
  <c r="M183" i="27"/>
  <c r="L183" i="27"/>
  <c r="Q182" i="27"/>
  <c r="Q183" i="27" s="1"/>
  <c r="N182" i="27"/>
  <c r="P189" i="27"/>
  <c r="O189" i="27"/>
  <c r="M189" i="27"/>
  <c r="L189" i="27"/>
  <c r="Q188" i="27"/>
  <c r="N188" i="27"/>
  <c r="Q187" i="27"/>
  <c r="N187" i="27"/>
  <c r="N183" i="27" l="1"/>
  <c r="N194" i="27"/>
  <c r="Q189" i="27"/>
  <c r="N189" i="27"/>
  <c r="P178" i="27"/>
  <c r="O178" i="27"/>
  <c r="M178" i="27"/>
  <c r="L178" i="27"/>
  <c r="Q177" i="27"/>
  <c r="Q178" i="27" s="1"/>
  <c r="N177" i="27"/>
  <c r="P173" i="27"/>
  <c r="O173" i="27"/>
  <c r="M173" i="27"/>
  <c r="L173" i="27"/>
  <c r="Q172" i="27"/>
  <c r="Q173" i="27" s="1"/>
  <c r="N172" i="27"/>
  <c r="P168" i="27"/>
  <c r="O168" i="27"/>
  <c r="M168" i="27"/>
  <c r="L168" i="27"/>
  <c r="Q167" i="27"/>
  <c r="N167" i="27"/>
  <c r="Q166" i="27"/>
  <c r="N166" i="27"/>
  <c r="N173" i="27" l="1"/>
  <c r="N178" i="27"/>
  <c r="Q168" i="27"/>
  <c r="N168" i="27"/>
  <c r="N161" i="27"/>
  <c r="Q161" i="27"/>
  <c r="O20" i="8"/>
  <c r="O19" i="8"/>
  <c r="S20" i="8"/>
  <c r="S19" i="8"/>
  <c r="S21" i="8" s="1"/>
  <c r="O9" i="8"/>
  <c r="O8" i="8"/>
  <c r="O7" i="8"/>
  <c r="O6" i="8"/>
  <c r="O5" i="8"/>
  <c r="S5" i="8"/>
  <c r="S7" i="8"/>
  <c r="S8" i="8"/>
  <c r="R21" i="8"/>
  <c r="Q21" i="8"/>
  <c r="P21" i="8"/>
  <c r="N21" i="8"/>
  <c r="M21" i="8"/>
  <c r="L21" i="8"/>
  <c r="O21" i="8" l="1"/>
  <c r="Q162" i="27" l="1"/>
  <c r="P162" i="27"/>
  <c r="O162" i="27"/>
  <c r="N162" i="27"/>
  <c r="R15" i="8"/>
  <c r="Q15" i="8"/>
  <c r="O15" i="8"/>
  <c r="N15" i="8"/>
  <c r="M15" i="8"/>
  <c r="L15" i="8"/>
  <c r="P15" i="8"/>
  <c r="O14" i="8"/>
  <c r="P157" i="27"/>
  <c r="M157" i="27"/>
  <c r="L157" i="27"/>
  <c r="O156" i="27"/>
  <c r="O157" i="27" s="1"/>
  <c r="N156" i="27"/>
  <c r="N157" i="27" l="1"/>
  <c r="S14" i="8"/>
  <c r="S15" i="8" s="1"/>
  <c r="Q156" i="27"/>
  <c r="Q157" i="27" s="1"/>
  <c r="P152" i="27"/>
  <c r="O152" i="27"/>
  <c r="M152" i="27"/>
  <c r="L152" i="27"/>
  <c r="Q151" i="27"/>
  <c r="N151" i="27"/>
  <c r="Q150" i="27"/>
  <c r="N150" i="27"/>
  <c r="Q149" i="27"/>
  <c r="N149" i="27"/>
  <c r="Q148" i="27"/>
  <c r="N148" i="27"/>
  <c r="Q147" i="27"/>
  <c r="N147" i="27"/>
  <c r="Q146" i="27"/>
  <c r="N146" i="27"/>
  <c r="N152" i="27" l="1"/>
  <c r="Q152" i="27"/>
  <c r="P142" i="27"/>
  <c r="O142" i="27"/>
  <c r="M142" i="27"/>
  <c r="L142" i="27"/>
  <c r="Q141" i="27"/>
  <c r="N141" i="27"/>
  <c r="Q140" i="27"/>
  <c r="N140" i="27"/>
  <c r="Q139" i="27"/>
  <c r="N139" i="27"/>
  <c r="Q138" i="27"/>
  <c r="N138" i="27"/>
  <c r="Q137" i="27"/>
  <c r="N137" i="27"/>
  <c r="Q136" i="27"/>
  <c r="N136" i="27"/>
  <c r="P132" i="27"/>
  <c r="O132" i="27"/>
  <c r="M132" i="27"/>
  <c r="L132" i="27"/>
  <c r="Q131" i="27"/>
  <c r="N131" i="27"/>
  <c r="Q130" i="27"/>
  <c r="N130" i="27"/>
  <c r="Q129" i="27"/>
  <c r="N129" i="27"/>
  <c r="Q128" i="27"/>
  <c r="N128" i="27"/>
  <c r="Q127" i="27"/>
  <c r="N127" i="27"/>
  <c r="Q126" i="27"/>
  <c r="N126" i="27"/>
  <c r="Q125" i="27"/>
  <c r="N125" i="27"/>
  <c r="Q124" i="27"/>
  <c r="N124" i="27"/>
  <c r="Q123" i="27"/>
  <c r="N123" i="27"/>
  <c r="Q142" i="27" l="1"/>
  <c r="N132" i="27"/>
  <c r="N142" i="27"/>
  <c r="Q132" i="27"/>
  <c r="P119" i="27" l="1"/>
  <c r="O119" i="27"/>
  <c r="M119" i="27"/>
  <c r="L119" i="27"/>
  <c r="Q118" i="27"/>
  <c r="N118" i="27"/>
  <c r="Q117" i="27"/>
  <c r="N117" i="27"/>
  <c r="Q116" i="27"/>
  <c r="N116" i="27"/>
  <c r="Q115" i="27"/>
  <c r="N115" i="27"/>
  <c r="Q114" i="27"/>
  <c r="N114" i="27"/>
  <c r="Q113" i="27"/>
  <c r="N113" i="27"/>
  <c r="Q112" i="27"/>
  <c r="N112" i="27"/>
  <c r="Q111" i="27"/>
  <c r="N111" i="27"/>
  <c r="Q110" i="27"/>
  <c r="N110" i="27"/>
  <c r="Q109" i="27"/>
  <c r="N109" i="27"/>
  <c r="Q108" i="27"/>
  <c r="N108" i="27"/>
  <c r="Q107" i="27"/>
  <c r="N107" i="27"/>
  <c r="N119" i="27" l="1"/>
  <c r="Q119" i="27"/>
  <c r="R10" i="8"/>
  <c r="R1" i="8" s="1"/>
  <c r="Q10" i="8"/>
  <c r="Q1" i="8" s="1"/>
  <c r="P10" i="8"/>
  <c r="P1" i="8" s="1"/>
  <c r="O10" i="8"/>
  <c r="O1" i="8" s="1"/>
  <c r="N10" i="8"/>
  <c r="N1" i="8" s="1"/>
  <c r="M10" i="8"/>
  <c r="M1" i="8" s="1"/>
  <c r="L10" i="8"/>
  <c r="L1" i="8" s="1"/>
  <c r="S9" i="8"/>
  <c r="S6" i="8"/>
  <c r="P103" i="27"/>
  <c r="O103" i="27"/>
  <c r="M103" i="27"/>
  <c r="L103" i="27"/>
  <c r="Q102" i="27"/>
  <c r="N102" i="27"/>
  <c r="Q101" i="27"/>
  <c r="N101" i="27"/>
  <c r="P97" i="27"/>
  <c r="O97" i="27"/>
  <c r="M97" i="27"/>
  <c r="L97" i="27"/>
  <c r="Q96" i="27"/>
  <c r="N96" i="27"/>
  <c r="Q95" i="27"/>
  <c r="N95" i="27"/>
  <c r="S10" i="8" l="1"/>
  <c r="S1" i="8" s="1"/>
  <c r="Q103" i="27"/>
  <c r="N103" i="27"/>
  <c r="Q97" i="27"/>
  <c r="N97" i="27"/>
  <c r="P91" i="27"/>
  <c r="O91" i="27"/>
  <c r="M91" i="27"/>
  <c r="L91" i="27"/>
  <c r="Q90" i="27"/>
  <c r="N90" i="27"/>
  <c r="Q89" i="27"/>
  <c r="N89" i="27"/>
  <c r="Q88" i="27"/>
  <c r="N88" i="27"/>
  <c r="Q87" i="27"/>
  <c r="N87" i="27"/>
  <c r="Q86" i="27"/>
  <c r="N86" i="27"/>
  <c r="Q85" i="27"/>
  <c r="N85" i="27"/>
  <c r="Q84" i="27"/>
  <c r="N84" i="27"/>
  <c r="P80" i="27"/>
  <c r="O80" i="27"/>
  <c r="M80" i="27"/>
  <c r="L80" i="27"/>
  <c r="Q79" i="27"/>
  <c r="N79" i="27"/>
  <c r="Q78" i="27"/>
  <c r="N78" i="27"/>
  <c r="Q77" i="27"/>
  <c r="N77" i="27"/>
  <c r="Q76" i="27"/>
  <c r="N76" i="27"/>
  <c r="Q75" i="27"/>
  <c r="N75" i="27"/>
  <c r="P71" i="27"/>
  <c r="O71" i="27"/>
  <c r="M71" i="27"/>
  <c r="L71" i="27"/>
  <c r="Q70" i="27"/>
  <c r="N70" i="27"/>
  <c r="Q69" i="27"/>
  <c r="N69" i="27"/>
  <c r="P65" i="27"/>
  <c r="O65" i="27"/>
  <c r="M65" i="27"/>
  <c r="L65" i="27"/>
  <c r="Q64" i="27"/>
  <c r="N64" i="27"/>
  <c r="Q63" i="27"/>
  <c r="N63" i="27"/>
  <c r="P59" i="27"/>
  <c r="O59" i="27"/>
  <c r="M59" i="27"/>
  <c r="L59" i="27"/>
  <c r="Q58" i="27"/>
  <c r="N58" i="27"/>
  <c r="Q57" i="27"/>
  <c r="N57" i="27"/>
  <c r="Q56" i="27"/>
  <c r="N56" i="27"/>
  <c r="P52" i="27"/>
  <c r="O52" i="27"/>
  <c r="M52" i="27"/>
  <c r="L52" i="27"/>
  <c r="Q51" i="27"/>
  <c r="Q52" i="27" s="1"/>
  <c r="N51" i="27"/>
  <c r="P47" i="27"/>
  <c r="O47" i="27"/>
  <c r="M47" i="27"/>
  <c r="L47" i="27"/>
  <c r="Q46" i="27"/>
  <c r="Q47" i="27" s="1"/>
  <c r="N46" i="27"/>
  <c r="P42" i="27"/>
  <c r="O42" i="27"/>
  <c r="M42" i="27"/>
  <c r="L42" i="27"/>
  <c r="Q41" i="27"/>
  <c r="N41" i="27"/>
  <c r="Q40" i="27"/>
  <c r="N40" i="27"/>
  <c r="P36" i="27"/>
  <c r="O36" i="27"/>
  <c r="M36" i="27"/>
  <c r="L36" i="27"/>
  <c r="Q35" i="27"/>
  <c r="N35" i="27"/>
  <c r="Q34" i="27"/>
  <c r="N34" i="27"/>
  <c r="Q33" i="27"/>
  <c r="N33" i="27"/>
  <c r="Q32" i="27"/>
  <c r="N32" i="27"/>
  <c r="Q31" i="27"/>
  <c r="N31" i="27"/>
  <c r="Q30" i="27"/>
  <c r="N30" i="27"/>
  <c r="Q29" i="27"/>
  <c r="N29" i="27"/>
  <c r="Q28" i="27"/>
  <c r="N28" i="27"/>
  <c r="Q27" i="27"/>
  <c r="N27" i="27"/>
  <c r="Q26" i="27"/>
  <c r="N26" i="27"/>
  <c r="Q25" i="27"/>
  <c r="N25" i="27"/>
  <c r="Q24" i="27"/>
  <c r="N24" i="27"/>
  <c r="Q23" i="27"/>
  <c r="N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N47" i="27" l="1"/>
  <c r="N52" i="27"/>
  <c r="N42" i="27"/>
  <c r="N71" i="27"/>
  <c r="Q65" i="27"/>
  <c r="Q71" i="27"/>
  <c r="N91" i="27"/>
  <c r="Q91" i="27"/>
  <c r="Q80" i="27"/>
  <c r="Q42" i="27"/>
  <c r="N65" i="27"/>
  <c r="Q36" i="27"/>
  <c r="N36" i="27"/>
  <c r="N59" i="27"/>
  <c r="Q59" i="27"/>
  <c r="N80" i="27"/>
  <c r="P11" i="27" l="1"/>
  <c r="P1" i="27" s="1"/>
  <c r="O11" i="27"/>
  <c r="O1" i="27" s="1"/>
  <c r="M11" i="27"/>
  <c r="M1" i="27" s="1"/>
  <c r="L11" i="27"/>
  <c r="L1" i="27" s="1"/>
  <c r="Q10" i="27"/>
  <c r="N10" i="27"/>
  <c r="Q9" i="27"/>
  <c r="N9" i="27"/>
  <c r="Q8" i="27"/>
  <c r="N8" i="27"/>
  <c r="Q7" i="27"/>
  <c r="N7" i="27"/>
  <c r="Q6" i="27"/>
  <c r="N6" i="27"/>
  <c r="Q5" i="27"/>
  <c r="N5" i="27"/>
  <c r="N11" i="27" l="1"/>
  <c r="N1" i="27" s="1"/>
  <c r="Q11" i="27"/>
  <c r="Q1" i="27" s="1"/>
  <c r="E6" i="4" l="1"/>
  <c r="D6" i="4"/>
  <c r="I6" i="4"/>
  <c r="H6" i="4"/>
  <c r="H1463" i="27" l="1"/>
  <c r="H1461" i="27"/>
  <c r="H1465" i="27" l="1"/>
  <c r="M26" i="19" l="1"/>
  <c r="M1" i="19" s="1"/>
  <c r="Q25" i="19"/>
  <c r="N25" i="19"/>
  <c r="Q24" i="19"/>
  <c r="N24" i="19"/>
  <c r="Q23" i="19"/>
  <c r="N23" i="19"/>
  <c r="Q22" i="19"/>
  <c r="N22" i="19"/>
  <c r="Q21" i="19"/>
  <c r="N21" i="19"/>
  <c r="Q20" i="19"/>
  <c r="N20" i="19"/>
  <c r="Q19" i="19"/>
  <c r="N19" i="19"/>
  <c r="Q18" i="19"/>
  <c r="N18" i="19"/>
  <c r="Q17" i="19"/>
  <c r="N17" i="19"/>
  <c r="Q16" i="19"/>
  <c r="N16" i="19"/>
  <c r="Q15" i="19"/>
  <c r="N15" i="19"/>
  <c r="Q14" i="19"/>
  <c r="N14" i="19"/>
  <c r="Q13" i="19"/>
  <c r="N13" i="19"/>
  <c r="Q12" i="19"/>
  <c r="N12" i="19"/>
  <c r="Q11" i="19"/>
  <c r="N11" i="19"/>
  <c r="Q10" i="19"/>
  <c r="N10" i="19"/>
  <c r="Q9" i="19"/>
  <c r="N9" i="19"/>
  <c r="Q8" i="19"/>
  <c r="N8" i="19"/>
  <c r="Q7" i="19"/>
  <c r="N7" i="19"/>
  <c r="Q6" i="19"/>
  <c r="N6" i="19"/>
  <c r="Q5" i="19"/>
  <c r="N5" i="19"/>
  <c r="Q26" i="19" l="1"/>
  <c r="Q1" i="19" s="1"/>
  <c r="P26" i="19"/>
  <c r="P1" i="19" s="1"/>
  <c r="N26" i="19"/>
  <c r="N1" i="19" s="1"/>
  <c r="O26" i="19"/>
  <c r="O1" i="19" s="1"/>
  <c r="L26" i="19"/>
  <c r="L1" i="19" s="1"/>
  <c r="D5" i="4" l="1"/>
  <c r="H496" i="19" l="1"/>
  <c r="H498" i="19"/>
  <c r="H500" i="19" l="1"/>
  <c r="H5" i="4" l="1"/>
  <c r="I5" i="4"/>
  <c r="K5" i="4" l="1"/>
  <c r="E5" i="4" l="1"/>
  <c r="G5" i="4" l="1"/>
  <c r="L5" i="4"/>
  <c r="E7" i="4" l="1"/>
  <c r="I7" i="4"/>
  <c r="D7" i="4"/>
  <c r="H7" i="4"/>
  <c r="H65" i="8"/>
  <c r="F7" i="4"/>
  <c r="F8" i="4" s="1"/>
  <c r="J7" i="4"/>
  <c r="J8" i="4" s="1"/>
  <c r="H68" i="8" l="1"/>
  <c r="K7" i="4"/>
  <c r="G7" i="4"/>
  <c r="L7" i="4"/>
  <c r="H62" i="8"/>
  <c r="I8" i="4" l="1"/>
  <c r="E8" i="4"/>
  <c r="D8" i="4" l="1"/>
  <c r="D9" i="4" s="1"/>
  <c r="L6" i="4"/>
  <c r="G6" i="4"/>
  <c r="K6" i="4"/>
  <c r="H8" i="4"/>
  <c r="H9" i="4" s="1"/>
  <c r="K8" i="4" l="1"/>
  <c r="G8" i="4"/>
  <c r="L8" i="4"/>
  <c r="E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Kaczanowski</author>
    <author>Ania Wiśniewska</author>
  </authors>
  <commentList>
    <comment ref="J258" authorId="0" shapeId="0" xr:uid="{F3A1358D-739E-48F7-A8A4-D0D7B30C4250}">
      <text>
        <r>
          <rPr>
            <sz val="9"/>
            <color indexed="81"/>
            <rFont val="Tahoma"/>
            <family val="2"/>
            <charset val="238"/>
          </rPr>
          <t>I 29 061,00
II 12 405,00
III 85 865,00</t>
        </r>
      </text>
    </comment>
    <comment ref="K258" authorId="1" shapeId="0" xr:uid="{30DE9FA2-8065-44FF-966C-B80DD256A0C4}">
      <text>
        <r>
          <rPr>
            <b/>
            <sz val="9"/>
            <color indexed="81"/>
            <rFont val="Tahoma"/>
            <family val="2"/>
            <charset val="238"/>
          </rPr>
          <t>Ania Wiśniewska:
I-50kW II-55kW III-IV 50kW V-X 65kW XI-XII 50kW</t>
        </r>
      </text>
    </comment>
    <comment ref="J259" authorId="0" shapeId="0" xr:uid="{6156F1BB-BA86-4496-9981-845AD6C3E315}">
      <text>
        <r>
          <rPr>
            <sz val="9"/>
            <color indexed="81"/>
            <rFont val="Tahoma"/>
            <family val="2"/>
            <charset val="238"/>
          </rPr>
          <t xml:space="preserve">I  47 520,00
II  19 304,00
III 152 426,0
</t>
        </r>
      </text>
    </comment>
    <comment ref="K259" authorId="1" shapeId="0" xr:uid="{E286269A-769A-4E9E-8C08-BA68D01003A4}">
      <text>
        <r>
          <rPr>
            <b/>
            <sz val="9"/>
            <color indexed="81"/>
            <rFont val="Tahoma"/>
            <family val="2"/>
            <charset val="238"/>
          </rPr>
          <t>Ania Wiśniewska:</t>
        </r>
        <r>
          <rPr>
            <sz val="9"/>
            <color indexed="81"/>
            <rFont val="Tahoma"/>
            <family val="2"/>
            <charset val="238"/>
          </rPr>
          <t xml:space="preserve">
I-65kW II-III 60kW IV-X 70kW XI-60kW XII 70kW</t>
        </r>
      </text>
    </comment>
    <comment ref="J266" authorId="0" shapeId="0" xr:uid="{7E731492-FCD3-4E4A-9BBD-759EBC39824C}">
      <text>
        <r>
          <rPr>
            <sz val="9"/>
            <color indexed="81"/>
            <rFont val="Tahoma"/>
            <family val="2"/>
            <charset val="238"/>
          </rPr>
          <t>I  64 173,00
II  37 683,00
III 246 180,00</t>
        </r>
      </text>
    </comment>
  </commentList>
</comments>
</file>

<file path=xl/sharedStrings.xml><?xml version="1.0" encoding="utf-8"?>
<sst xmlns="http://schemas.openxmlformats.org/spreadsheetml/2006/main" count="17346" uniqueCount="5155">
  <si>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</si>
  <si>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</si>
  <si>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</si>
  <si>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</si>
  <si>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</si>
  <si>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</si>
  <si>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</si>
  <si>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</si>
  <si>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</si>
  <si>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</si>
  <si>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</si>
  <si>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</si>
  <si>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</si>
  <si>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</si>
  <si>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</si>
  <si>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</si>
  <si>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</si>
  <si>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</si>
  <si>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</si>
  <si>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</si>
  <si>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</si>
  <si>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</si>
  <si>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</si>
  <si>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</si>
  <si>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</si>
  <si>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4</t>
  </si>
  <si>
    <t>5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</si>
  <si>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</si>
  <si>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</si>
  <si>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</si>
  <si>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</si>
  <si>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</si>
  <si>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</si>
  <si>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</si>
  <si>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</si>
  <si>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LP</t>
  </si>
  <si>
    <t>Ilość energii:</t>
  </si>
  <si>
    <t>Taryfa Cxx ośw.</t>
  </si>
  <si>
    <t>Szacunkowe zapotrzebowanie energii elektrycznej dla powyższych obiektów w okresie od 01.01.2025 r. do 31.12.2025 r. wynosi:</t>
  </si>
  <si>
    <t>Szacunkowe zapotrzebowanie energii elektrycznej dla powyższych obiektów w okresie od 01.01.2026 r. do 31.01.2026 r. wynosi:</t>
  </si>
  <si>
    <t>Szacunkowe zapotrzebowanie energii elektrycznej dla powyższych obiektów w okresie od 01.01.2026 r. do 31.12.2026 r. wynosi:</t>
  </si>
  <si>
    <t>01.01.2026 - 31.12.2026</t>
  </si>
  <si>
    <t>Nabywca</t>
  </si>
  <si>
    <t>6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</si>
  <si>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</si>
  <si>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 r. do 31.12.2027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</si>
  <si>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</si>
  <si>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01.01.2027 r. do 31.12.2027 r.</t>
    </r>
  </si>
  <si>
    <t>01.01.2027 - 31.12.2027</t>
  </si>
  <si>
    <t>2026 - 2027</t>
  </si>
  <si>
    <t>Specjalistyczny Szpital Wojewódzki w Ciechanowie</t>
  </si>
  <si>
    <t>566-10-19-200</t>
  </si>
  <si>
    <t>Powstańców Wielkopolskich 2</t>
  </si>
  <si>
    <t>06-400</t>
  </si>
  <si>
    <t>Ciechanów</t>
  </si>
  <si>
    <t>113-245-39-40</t>
  </si>
  <si>
    <t>Zagórze 10</t>
  </si>
  <si>
    <t>05-462</t>
  </si>
  <si>
    <t>Wiązowna</t>
  </si>
  <si>
    <t xml:space="preserve">Grenadierów 30A </t>
  </si>
  <si>
    <t>04-062</t>
  </si>
  <si>
    <t>Warszawa</t>
  </si>
  <si>
    <t>Rakowiecka 23</t>
  </si>
  <si>
    <t>02-517</t>
  </si>
  <si>
    <t>SPZOZ Wojewódzka Stacja Pogotowia Ratunkowego i Transportu Sanitarnego w Płocku</t>
  </si>
  <si>
    <t>774-10-02-289</t>
  </si>
  <si>
    <t>Narodowych Sił Zbrojnych 5</t>
  </si>
  <si>
    <t>09-400</t>
  </si>
  <si>
    <t>Płock</t>
  </si>
  <si>
    <t>Gmina Sierpc</t>
  </si>
  <si>
    <t>776-162-44-91</t>
  </si>
  <si>
    <t>Biskupa Floriana 4</t>
  </si>
  <si>
    <t>09-200</t>
  </si>
  <si>
    <t>Sierpc</t>
  </si>
  <si>
    <t>Muzeum Wsi Mazowieckiej w Sierpcu</t>
  </si>
  <si>
    <t>776-000-48-23</t>
  </si>
  <si>
    <t>Narutowicza 64</t>
  </si>
  <si>
    <t>Mazowiecki Instytut Kultury w Warszawie</t>
  </si>
  <si>
    <t>525-000-59-00</t>
  </si>
  <si>
    <t>Elektoralna 12</t>
  </si>
  <si>
    <t>00-139</t>
  </si>
  <si>
    <t>Wojewódzki Ośrodek Ruchu Drogowego w Radomiu</t>
  </si>
  <si>
    <t>948-202-16-65</t>
  </si>
  <si>
    <t>Sucha 13</t>
  </si>
  <si>
    <t>26-600</t>
  </si>
  <si>
    <t>Radom</t>
  </si>
  <si>
    <t>Muzeum Szlachty Mazowieckiej w Ciechanowie</t>
  </si>
  <si>
    <t>566-102-46-03</t>
  </si>
  <si>
    <t>Warszawska 61a</t>
  </si>
  <si>
    <t>Ośrodek Kultury w Górze Kalwarii</t>
  </si>
  <si>
    <t>123-107-73-97</t>
  </si>
  <si>
    <t>Porucznika Jana Białka 9</t>
  </si>
  <si>
    <t>05-530</t>
  </si>
  <si>
    <t>Góra Kalwaria</t>
  </si>
  <si>
    <t>Powiatowy Urząd Pracy w Mławie</t>
  </si>
  <si>
    <t>569-131-09-92</t>
  </si>
  <si>
    <t>Stanisława Wyspiańskiego 7</t>
  </si>
  <si>
    <t>06-500</t>
  </si>
  <si>
    <t>Mława</t>
  </si>
  <si>
    <t>Powiatowy Urząd Pracy w Pułtusku</t>
  </si>
  <si>
    <t>568-116-73-00</t>
  </si>
  <si>
    <t>Nowy Rynek 3</t>
  </si>
  <si>
    <t>06-100</t>
  </si>
  <si>
    <t>Pułtusk</t>
  </si>
  <si>
    <t>SPZOZ Meditrans Ostrołęka</t>
  </si>
  <si>
    <t>758-18-78-913</t>
  </si>
  <si>
    <t>Kościuszki 49</t>
  </si>
  <si>
    <t>07-410</t>
  </si>
  <si>
    <t>Ostrołęka</t>
  </si>
  <si>
    <t>Mazowiecki Wojewódzki Ośrodek Medycyny Pracy w Płocku</t>
  </si>
  <si>
    <t>774-15-46-233</t>
  </si>
  <si>
    <t>Kolegialna 17</t>
  </si>
  <si>
    <t>09-402</t>
  </si>
  <si>
    <t>Samodzielny Wojewódzki Zespół Publicznych Zakładów Psychiatrycznej Opieki Zdrowotnej w Warszawie</t>
  </si>
  <si>
    <t>526-17-44-274</t>
  </si>
  <si>
    <t>Nowowiejska 27</t>
  </si>
  <si>
    <t>00-665</t>
  </si>
  <si>
    <t>Muzeum Literatury im. Adama Mickiewicza w Warszawie</t>
  </si>
  <si>
    <t>525-15-71-671</t>
  </si>
  <si>
    <t>Rynek Starego Miasta 20</t>
  </si>
  <si>
    <t>00-272</t>
  </si>
  <si>
    <t>Muzeum Wsi Radomskiej</t>
  </si>
  <si>
    <t>796-007-85-07</t>
  </si>
  <si>
    <t>Szydłowiecka 30</t>
  </si>
  <si>
    <t>Mazowieckie Centrum Leczenia Chorób Płuc i Gruźlicy w Otwocku</t>
  </si>
  <si>
    <t>532-16-64-002</t>
  </si>
  <si>
    <t>Narutowicza 80</t>
  </si>
  <si>
    <t>05-400</t>
  </si>
  <si>
    <t>Otwock</t>
  </si>
  <si>
    <t>Gocławska 4</t>
  </si>
  <si>
    <t>03-810</t>
  </si>
  <si>
    <t>Szpitalna 10</t>
  </si>
  <si>
    <t>06-300</t>
  </si>
  <si>
    <t>Przasnysz</t>
  </si>
  <si>
    <t>113-11-44-295</t>
  </si>
  <si>
    <t>Niekłańska 4/24</t>
  </si>
  <si>
    <t>03-924</t>
  </si>
  <si>
    <t>Główna 56</t>
  </si>
  <si>
    <t>123-121-67-23</t>
  </si>
  <si>
    <t>Szkolna 4</t>
  </si>
  <si>
    <t>568-16-18-062</t>
  </si>
  <si>
    <t>Kościelna 1</t>
  </si>
  <si>
    <t>05-532</t>
  </si>
  <si>
    <t>Baniocha</t>
  </si>
  <si>
    <t>Muzeum Romantyzmu w Opinogórze</t>
  </si>
  <si>
    <t>566-10-81-268</t>
  </si>
  <si>
    <t>Zygmunta Krasińskiego 9</t>
  </si>
  <si>
    <t>06-406</t>
  </si>
  <si>
    <t>Opinogóra</t>
  </si>
  <si>
    <t>Wojewódzki Samodzielny Zespół Publicznych Zakładów Opieki Zdrowotnej im. Prof. E. Wilczkowskiego w Gostyninie</t>
  </si>
  <si>
    <t>971-057-90-72</t>
  </si>
  <si>
    <t>Zalesie 1</t>
  </si>
  <si>
    <t>09-500</t>
  </si>
  <si>
    <t>Gostynin</t>
  </si>
  <si>
    <t>Muzeum Mazowieckie w Płocku</t>
  </si>
  <si>
    <t>774-13-73-620</t>
  </si>
  <si>
    <t>Tumska 8</t>
  </si>
  <si>
    <t>Coniew 28</t>
  </si>
  <si>
    <t>Szkolna 1</t>
  </si>
  <si>
    <t>Wilanowska 55</t>
  </si>
  <si>
    <t>05-507</t>
  </si>
  <si>
    <t>Brzeście</t>
  </si>
  <si>
    <t>Księdza Zygmunta Sany 4</t>
  </si>
  <si>
    <t>534-22-83-759</t>
  </si>
  <si>
    <t>11 Listopada 2</t>
  </si>
  <si>
    <t>05-820</t>
  </si>
  <si>
    <t>Piastów</t>
  </si>
  <si>
    <t>821-20-98-373</t>
  </si>
  <si>
    <t>Biskupa I. Świrskiego 38</t>
  </si>
  <si>
    <t>08-110</t>
  </si>
  <si>
    <t>Siedlce</t>
  </si>
  <si>
    <t>Muzeum Kultury Kurpiowskiej w Ostrołęce</t>
  </si>
  <si>
    <t>758-16-33-838</t>
  </si>
  <si>
    <t>Pl. gen. Józefa Bema 8</t>
  </si>
  <si>
    <t xml:space="preserve">07-410 </t>
  </si>
  <si>
    <t>Gmina Długosiodło</t>
  </si>
  <si>
    <t>762-191-86-66</t>
  </si>
  <si>
    <t>07-210</t>
  </si>
  <si>
    <t>Długosiodło</t>
  </si>
  <si>
    <t>Instytut Ekonomiki Rolnictwa i Gospodarki Żywnościowej - PIB</t>
  </si>
  <si>
    <t>525-000-93-41</t>
  </si>
  <si>
    <t>Świętokrzyska 20</t>
  </si>
  <si>
    <t>00-002</t>
  </si>
  <si>
    <t>Wolska 36</t>
  </si>
  <si>
    <t>Dobiesz</t>
  </si>
  <si>
    <t>118-126-20-68</t>
  </si>
  <si>
    <t>Wiejska 12A </t>
  </si>
  <si>
    <t>05-092</t>
  </si>
  <si>
    <t>Łomianki</t>
  </si>
  <si>
    <t>Szkolna 5</t>
  </si>
  <si>
    <t xml:space="preserve"> 529-180-92-80</t>
  </si>
  <si>
    <t>ul. Akacjowa 39/41</t>
  </si>
  <si>
    <t>05-807</t>
  </si>
  <si>
    <t xml:space="preserve"> Podkowa Leśna</t>
  </si>
  <si>
    <t>ul. Michała E. Andriollego 90</t>
  </si>
  <si>
    <t>123-126-89-96</t>
  </si>
  <si>
    <t>Chyliczkowska 14</t>
  </si>
  <si>
    <t>05-500</t>
  </si>
  <si>
    <t>Piaseczno</t>
  </si>
  <si>
    <t>Instytut Badawczy Leśnictwa</t>
  </si>
  <si>
    <t>525-00-09-200</t>
  </si>
  <si>
    <t>Braci leśnej 3</t>
  </si>
  <si>
    <t>05-900</t>
  </si>
  <si>
    <t>Sękocin Stary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</si>
  <si>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</t>
    </r>
    <r>
      <rPr>
        <sz val="10"/>
        <rFont val="Calibri"/>
        <family val="2"/>
        <charset val="238"/>
        <scheme val="minor"/>
      </rPr>
      <t xml:space="preserve"> </t>
    </r>
  </si>
  <si>
    <t>SPZOZ WSPRiTS w Płocku</t>
  </si>
  <si>
    <t xml:space="preserve"> Zas. Bud. Socj. Adm. Garaż</t>
  </si>
  <si>
    <t>Narodowych Sił Zbrojnych</t>
  </si>
  <si>
    <t>590243871016396307</t>
  </si>
  <si>
    <t>96462392</t>
  </si>
  <si>
    <t>C23</t>
  </si>
  <si>
    <t>65</t>
  </si>
  <si>
    <t>Energa Operator O/ Płock</t>
  </si>
  <si>
    <t>Podstacja w Gąbinie</t>
  </si>
  <si>
    <t>Płocka</t>
  </si>
  <si>
    <t>19A</t>
  </si>
  <si>
    <t>09-530</t>
  </si>
  <si>
    <t>Gąbin</t>
  </si>
  <si>
    <t>590243874018557448</t>
  </si>
  <si>
    <t>11729852</t>
  </si>
  <si>
    <t>C12a</t>
  </si>
  <si>
    <t>12,5</t>
  </si>
  <si>
    <t>Oddział Płock Bud. Usługowy</t>
  </si>
  <si>
    <t xml:space="preserve">Strzelecka </t>
  </si>
  <si>
    <t>590243871016679875</t>
  </si>
  <si>
    <t>97568825</t>
  </si>
  <si>
    <t>32,5</t>
  </si>
  <si>
    <t xml:space="preserve"> Oddział Sierpc</t>
  </si>
  <si>
    <t>Braci Tułodzieckich</t>
  </si>
  <si>
    <t>590243875031656415</t>
  </si>
  <si>
    <t>Oddział Wyszogród</t>
  </si>
  <si>
    <t>29a</t>
  </si>
  <si>
    <t>09-450</t>
  </si>
  <si>
    <t>Wyszogród</t>
  </si>
  <si>
    <t>590243871016502470</t>
  </si>
  <si>
    <t>30035309</t>
  </si>
  <si>
    <t>Miejsce wyczekiwania Zespołu Ratownictwa Medycznego</t>
  </si>
  <si>
    <t>Armii Krajowej</t>
  </si>
  <si>
    <t>62</t>
  </si>
  <si>
    <t>09-410</t>
  </si>
  <si>
    <t>590243871044065275</t>
  </si>
  <si>
    <t>C11</t>
  </si>
  <si>
    <t>Gmina Sierpc - Urząd Gminy w Sierpcu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</si>
  <si>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</t>
    </r>
    <r>
      <rPr>
        <sz val="10"/>
        <rFont val="Calibri"/>
        <family val="2"/>
        <charset val="238"/>
        <scheme val="minor"/>
      </rPr>
      <t xml:space="preserve"> </t>
    </r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</si>
  <si>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 r. do 31.12.2027 r.  </t>
    </r>
  </si>
  <si>
    <t>Urząd Gminy w Sierpcu</t>
  </si>
  <si>
    <t>Remiza OSP</t>
  </si>
  <si>
    <t xml:space="preserve">Dziembakowo </t>
  </si>
  <si>
    <t>30</t>
  </si>
  <si>
    <t>Dziembakowo</t>
  </si>
  <si>
    <t>590243875031777219</t>
  </si>
  <si>
    <t>56413697</t>
  </si>
  <si>
    <t>C12b</t>
  </si>
  <si>
    <t>Stacja uzdatniania wody</t>
  </si>
  <si>
    <t>Gorzewo</t>
  </si>
  <si>
    <t>57 A</t>
  </si>
  <si>
    <t>590243875031641299</t>
  </si>
  <si>
    <t>96462740</t>
  </si>
  <si>
    <t xml:space="preserve"> ul. Biskupa Floriana</t>
  </si>
  <si>
    <t>590243875031732966</t>
  </si>
  <si>
    <t>10834759</t>
  </si>
  <si>
    <t>Świetlica</t>
  </si>
  <si>
    <t>Białe Błoto</t>
  </si>
  <si>
    <t>8a</t>
  </si>
  <si>
    <t>590243875031859748</t>
  </si>
  <si>
    <t>30050585</t>
  </si>
  <si>
    <t xml:space="preserve">ul. Niepodległości </t>
  </si>
  <si>
    <t>Białyszewo</t>
  </si>
  <si>
    <t>590243875031996740</t>
  </si>
  <si>
    <t>30064515</t>
  </si>
  <si>
    <t>Świetlica środowiskowa</t>
  </si>
  <si>
    <t>Miłobędzyn</t>
  </si>
  <si>
    <t>2a</t>
  </si>
  <si>
    <t>590243875031993992</t>
  </si>
  <si>
    <t>00110474</t>
  </si>
  <si>
    <t xml:space="preserve">Bledzewo </t>
  </si>
  <si>
    <t>15A</t>
  </si>
  <si>
    <t>590243875031646041</t>
  </si>
  <si>
    <t>00136288</t>
  </si>
  <si>
    <t xml:space="preserve">Grodkowo-Zawisze </t>
  </si>
  <si>
    <t>16A</t>
  </si>
  <si>
    <t>09-211</t>
  </si>
  <si>
    <t xml:space="preserve">Grodkowo - Zawisze </t>
  </si>
  <si>
    <t>590243875031732997</t>
  </si>
  <si>
    <t>71538884</t>
  </si>
  <si>
    <t xml:space="preserve">Świetlica  </t>
  </si>
  <si>
    <t>Kisielewo</t>
  </si>
  <si>
    <t>15</t>
  </si>
  <si>
    <t>590243875031641404</t>
  </si>
  <si>
    <t>80785046</t>
  </si>
  <si>
    <t xml:space="preserve"> ul. Szkolna </t>
  </si>
  <si>
    <t xml:space="preserve">Borkowo Kościelne, </t>
  </si>
  <si>
    <t>590243875031779268</t>
  </si>
  <si>
    <t>00110504</t>
  </si>
  <si>
    <t>Urząd Gminy  w Sierpcu</t>
  </si>
  <si>
    <t>Remiza OSP - BIURO</t>
  </si>
  <si>
    <t xml:space="preserve"> ul. Niepodległości </t>
  </si>
  <si>
    <t>590243875031641411</t>
  </si>
  <si>
    <t>80784960</t>
  </si>
  <si>
    <t>Borkowo Wielkie</t>
  </si>
  <si>
    <t>590243875032003003</t>
  </si>
  <si>
    <t>00136272</t>
  </si>
  <si>
    <t xml:space="preserve">Dąbrówki </t>
  </si>
  <si>
    <t>29A</t>
  </si>
  <si>
    <t>590243875031784903</t>
  </si>
  <si>
    <t>00136804</t>
  </si>
  <si>
    <t xml:space="preserve">Żochowo </t>
  </si>
  <si>
    <t>14</t>
  </si>
  <si>
    <t>590243875031952883</t>
  </si>
  <si>
    <t>93998811</t>
  </si>
  <si>
    <t>klatka schodowa</t>
  </si>
  <si>
    <t>Wilczogóra</t>
  </si>
  <si>
    <t>29</t>
  </si>
  <si>
    <t>590243875031877599</t>
  </si>
  <si>
    <t>80697263</t>
  </si>
  <si>
    <t>G11</t>
  </si>
  <si>
    <t xml:space="preserve">fontanna </t>
  </si>
  <si>
    <t>590243875032027689</t>
  </si>
  <si>
    <t>00194104</t>
  </si>
  <si>
    <t>Remiza OSP - pom. Socjalne</t>
  </si>
  <si>
    <t xml:space="preserve"> ul. Niepodległości</t>
  </si>
  <si>
    <t>590243875032031471</t>
  </si>
  <si>
    <t>56413720</t>
  </si>
  <si>
    <t>Stare Piastowo</t>
  </si>
  <si>
    <t>27A</t>
  </si>
  <si>
    <t>590243875032038630</t>
  </si>
  <si>
    <t>00110512</t>
  </si>
  <si>
    <t>Studzieniec</t>
  </si>
  <si>
    <t>27B</t>
  </si>
  <si>
    <t>590243875032025609</t>
  </si>
  <si>
    <t>00094375</t>
  </si>
  <si>
    <t>Warzyn - Skóry</t>
  </si>
  <si>
    <t>15C</t>
  </si>
  <si>
    <t>590243875031993039</t>
  </si>
  <si>
    <t>11571057</t>
  </si>
  <si>
    <t>Wiejski Ośrodek Kultury i Sportu w Piaskach</t>
  </si>
  <si>
    <t xml:space="preserve">ul. Lipowa </t>
  </si>
  <si>
    <t>Piaski</t>
  </si>
  <si>
    <t>590243875031950988</t>
  </si>
  <si>
    <t>00136805</t>
  </si>
  <si>
    <t>Gminna Biblioteka Publiczna</t>
  </si>
  <si>
    <t>Biblioteka</t>
  </si>
  <si>
    <t>Borkowo Kościelne</t>
  </si>
  <si>
    <t>590243875031658747</t>
  </si>
  <si>
    <t>00110503</t>
  </si>
  <si>
    <t xml:space="preserve">  ul. Medyczna</t>
  </si>
  <si>
    <t>590243875032031105</t>
  </si>
  <si>
    <t>60009912</t>
  </si>
  <si>
    <t>Gmina Sierpc - Szkoła Podstawowa im. Zygmunta Padlewskiego w Bledzewie</t>
  </si>
  <si>
    <t>Szkoła Podstawowa w Bledzewie</t>
  </si>
  <si>
    <t>Szkoła</t>
  </si>
  <si>
    <t>Bledzewo</t>
  </si>
  <si>
    <t>11A</t>
  </si>
  <si>
    <t>590243875031775031</t>
  </si>
  <si>
    <t>00136289</t>
  </si>
  <si>
    <t>Szkoła Podstawowa w Borkowie Kościelnym</t>
  </si>
  <si>
    <t>Szkolna</t>
  </si>
  <si>
    <t>590243875031786594</t>
  </si>
  <si>
    <t>00067986</t>
  </si>
  <si>
    <t>Szkoła Podstawowa w Goleszynie</t>
  </si>
  <si>
    <t>Niepodległości</t>
  </si>
  <si>
    <t>590243875031956720</t>
  </si>
  <si>
    <t>30036087</t>
  </si>
  <si>
    <t>Susk</t>
  </si>
  <si>
    <t>35</t>
  </si>
  <si>
    <t>590243875032031488</t>
  </si>
  <si>
    <t>89303859</t>
  </si>
  <si>
    <t>590243875031641237</t>
  </si>
  <si>
    <t>30039198</t>
  </si>
  <si>
    <t>Gmina Sierpc - Szkoła Podstawowa w Sudragach</t>
  </si>
  <si>
    <t>Szkoła Podstawowa w Sudragach</t>
  </si>
  <si>
    <t>10</t>
  </si>
  <si>
    <t>09-228</t>
  </si>
  <si>
    <t>Sudragi</t>
  </si>
  <si>
    <t>590243875031902079</t>
  </si>
  <si>
    <t>30050573</t>
  </si>
  <si>
    <t>590243875031657481</t>
  </si>
  <si>
    <t>80784983</t>
  </si>
  <si>
    <t>Gmina Sierpc - Publiczne Przedszkole w Studzieńcu</t>
  </si>
  <si>
    <t>Gminne Przedszkole w Studzieńcu</t>
  </si>
  <si>
    <t>Przedszkole</t>
  </si>
  <si>
    <t>27</t>
  </si>
  <si>
    <t>590243875031970603</t>
  </si>
  <si>
    <t>00135881</t>
  </si>
  <si>
    <t>590243875031727801</t>
  </si>
  <si>
    <t>00249437</t>
  </si>
  <si>
    <t>Gmina Sierpc - Zakład Gospodarki Komunalnej i Mieszkaniowej w Sierpcu z siedzibą w Susku</t>
  </si>
  <si>
    <t>Oczyszczalnia</t>
  </si>
  <si>
    <t>590243875031642142</t>
  </si>
  <si>
    <t>71538840</t>
  </si>
  <si>
    <t>590243875032001887</t>
  </si>
  <si>
    <t>71538835</t>
  </si>
  <si>
    <t>7a</t>
  </si>
  <si>
    <t>590243875031740398</t>
  </si>
  <si>
    <t>96637581</t>
  </si>
  <si>
    <t>42a</t>
  </si>
  <si>
    <t>590243875031821776</t>
  </si>
  <si>
    <t>96464526</t>
  </si>
  <si>
    <t>ul. Miłobędzka</t>
  </si>
  <si>
    <t>590243875031786891</t>
  </si>
  <si>
    <t>00136792</t>
  </si>
  <si>
    <t>Ratusz Sierpc 2</t>
  </si>
  <si>
    <t xml:space="preserve">PL. Kard. Stefana Wyszyńskiego </t>
  </si>
  <si>
    <t>590243875031853647</t>
  </si>
  <si>
    <t>Energa Operator O/  Płock</t>
  </si>
  <si>
    <t>Oddział Bieżuń 1</t>
  </si>
  <si>
    <t>Stary Rynek</t>
  </si>
  <si>
    <t>19</t>
  </si>
  <si>
    <t>09-320</t>
  </si>
  <si>
    <t>Bieżuń</t>
  </si>
  <si>
    <t>590243876030774766</t>
  </si>
  <si>
    <t>30005619</t>
  </si>
  <si>
    <t>Ratusz Sierpc 1</t>
  </si>
  <si>
    <t>590243875031987342</t>
  </si>
  <si>
    <t>12</t>
  </si>
  <si>
    <t>MWM Sierpc 2</t>
  </si>
  <si>
    <t>Gabriela Narutowicza</t>
  </si>
  <si>
    <t>64</t>
  </si>
  <si>
    <t>590243875032019417</t>
  </si>
  <si>
    <t>30951896</t>
  </si>
  <si>
    <t>26,3</t>
  </si>
  <si>
    <t>Oddział Bieżuń 2</t>
  </si>
  <si>
    <t>Zamkowa</t>
  </si>
  <si>
    <t>590243876030855298</t>
  </si>
  <si>
    <t>30039959</t>
  </si>
  <si>
    <t>MWM Sierpc 1</t>
  </si>
  <si>
    <t>Narutowicza</t>
  </si>
  <si>
    <t>590243875031678721</t>
  </si>
  <si>
    <t>50644346</t>
  </si>
  <si>
    <t>C22a</t>
  </si>
  <si>
    <t>100</t>
  </si>
  <si>
    <t>Oddział Bieżuń 3</t>
  </si>
  <si>
    <t>590243876031079105</t>
  </si>
  <si>
    <t>30096427</t>
  </si>
  <si>
    <t>G12</t>
  </si>
  <si>
    <t>21</t>
  </si>
  <si>
    <t>Mazowiecki Instytut Kultury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</si>
  <si>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</si>
  <si>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t>Kino Luna</t>
  </si>
  <si>
    <t>Marszałkowska</t>
  </si>
  <si>
    <t>28</t>
  </si>
  <si>
    <t>00-576</t>
  </si>
  <si>
    <t>590380100001144679</t>
  </si>
  <si>
    <t>02191337</t>
  </si>
  <si>
    <t>C21</t>
  </si>
  <si>
    <t xml:space="preserve"> Stoen Operator</t>
  </si>
  <si>
    <t>Budynek MIK</t>
  </si>
  <si>
    <t xml:space="preserve">Elektoralna </t>
  </si>
  <si>
    <t>590380100000567820</t>
  </si>
  <si>
    <t>3314920</t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</si>
  <si>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</si>
  <si>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01.01.2027 r. do 31.12.2027 r.</t>
    </r>
  </si>
  <si>
    <t>Wojewódzki Ośrodek Ruchu Drogowego</t>
  </si>
  <si>
    <t>W.O.R.D.</t>
  </si>
  <si>
    <t>Radomskiego</t>
  </si>
  <si>
    <t>590543560100653507</t>
  </si>
  <si>
    <t>PGE Dystrybucja O/ Skarżysko-Kamienna</t>
  </si>
  <si>
    <t>Sucha</t>
  </si>
  <si>
    <t>590543560100653491</t>
  </si>
  <si>
    <t>Województwo Mazowieckie - Zespół Szkół Specjalnych w Mazowieckim Centrum Neuropsychiatrii w Zagórzu</t>
  </si>
  <si>
    <t>Województwo Mazowieckie - Centrum Kształcenia Zawodowego i Ustawicznego w Warszawie</t>
  </si>
  <si>
    <t>Województwo Mazowieckie - Medyczna Szkoła Policealna nr 2 w Warszawie</t>
  </si>
  <si>
    <t>Gmina Góra Kalwaria - Zespół Szkół Ogólnokształcących w Górze Kalwarii</t>
  </si>
  <si>
    <t>Gmina Góra Kalwaria - Szkoła Podstawowa Nr 2 im Księcia Janusza w Górze Kalwarii</t>
  </si>
  <si>
    <t>Gmina Góra Kalwaria - Zespół Szkolno - Przedszkolny w Cendrowicach</t>
  </si>
  <si>
    <t>Gmina Góra Kalwaria - Przedszkole Samorządowe w Baniosze</t>
  </si>
  <si>
    <t>Gmina Góra Kalwaria - Szkoła Podstawowa im. W. Reymonta w Coniewie</t>
  </si>
  <si>
    <t>Gmina Góra Kalwaria - Szkoła Podstawowa im. Polski Niepodległej w Baniosze</t>
  </si>
  <si>
    <t>Gmina Góra Kalwaria - Szkoła Podstawowa im. Orła Białego w Brześcach</t>
  </si>
  <si>
    <t>Gmina Góra Kalwaria - Zespół Obsługi Placówek Oświatowych w Górze Kalwarii</t>
  </si>
  <si>
    <t>Gmina Góra Kalwaria - Szkoła Podstawowa im. Kardynała Stefana Wyszyńskiego w  Dobieszu</t>
  </si>
  <si>
    <t>Gmina Góra Kalwaria - Przedszkole Samorządowe  nr 1</t>
  </si>
  <si>
    <t>Gmina Góra Kalwaria - Szkoła Podstawowa  im Kazimierza Górskiego w Czaplinku</t>
  </si>
  <si>
    <t>Województwo Mazowieckie - Medyczna Szkoła Policealna im. Hanny Chrzanowskiej w Otwocku</t>
  </si>
  <si>
    <t>Województwo Mazowieckie - Medyczna Szkoła Policealna w Przasnyszu</t>
  </si>
  <si>
    <t>Gmina Góra Kalwaria - Szkoła Podstawowa im ks. Jana Twardowskiego w Czachówku</t>
  </si>
  <si>
    <t xml:space="preserve">SPZOZ "RM-MEDITRANS" Stacja Pogotowia Ratunkowego i Transportu Sanitarnego w Siedlcach </t>
  </si>
  <si>
    <t>Przyłącze 1</t>
  </si>
  <si>
    <t xml:space="preserve"> Powstańców Wielkopolskich</t>
  </si>
  <si>
    <t>590243872040311731</t>
  </si>
  <si>
    <t>96636755</t>
  </si>
  <si>
    <t>B23</t>
  </si>
  <si>
    <t>470</t>
  </si>
  <si>
    <t>KOGENERACJA 600 kW</t>
  </si>
  <si>
    <t>Przyłącze 2</t>
  </si>
  <si>
    <t>590243872040311854</t>
  </si>
  <si>
    <t>95832027</t>
  </si>
  <si>
    <t>Rehabilitacja Publiczna</t>
  </si>
  <si>
    <t xml:space="preserve"> Stefana Okrzei</t>
  </si>
  <si>
    <t>8</t>
  </si>
  <si>
    <t>590243872015714758</t>
  </si>
  <si>
    <t>97568844</t>
  </si>
  <si>
    <t>86</t>
  </si>
  <si>
    <t>ZOZ</t>
  </si>
  <si>
    <t xml:space="preserve"> Długa </t>
  </si>
  <si>
    <t>9</t>
  </si>
  <si>
    <t>590243872015795849</t>
  </si>
  <si>
    <t>40</t>
  </si>
  <si>
    <t>4 m. 29</t>
  </si>
  <si>
    <t>590243872015635046</t>
  </si>
  <si>
    <t>Samodzielny Publiczny Zakład Opieki Zdrowotnej "Meditrans Ostrołęka"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</si>
  <si>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 </t>
    </r>
  </si>
  <si>
    <t>SPZOZ "Meditrans Ostrołęka"</t>
  </si>
  <si>
    <t>Stacja Pogotowia Ratunkowego</t>
  </si>
  <si>
    <t>Kościuszki</t>
  </si>
  <si>
    <t>590543570301035545</t>
  </si>
  <si>
    <t>c12a</t>
  </si>
  <si>
    <t>PGE Dystrybucja O/ Warszawa</t>
  </si>
  <si>
    <t>-</t>
  </si>
  <si>
    <t>590543570301035552</t>
  </si>
  <si>
    <t>72306832</t>
  </si>
  <si>
    <t>590543570301035538</t>
  </si>
  <si>
    <t>prosumencka</t>
  </si>
  <si>
    <t>Pawłowskiego</t>
  </si>
  <si>
    <t>07-430</t>
  </si>
  <si>
    <t>Myszyniec</t>
  </si>
  <si>
    <t>590543570301027113</t>
  </si>
  <si>
    <t>01397217</t>
  </si>
  <si>
    <t>Parkowa</t>
  </si>
  <si>
    <t>07-407</t>
  </si>
  <si>
    <t>Czerwin</t>
  </si>
  <si>
    <t>590543570301031042</t>
  </si>
  <si>
    <t>A. Mickiewicza</t>
  </si>
  <si>
    <t>06-200</t>
  </si>
  <si>
    <t>Maków Maz.</t>
  </si>
  <si>
    <t>590543570301004572</t>
  </si>
  <si>
    <t>Pułtuska</t>
  </si>
  <si>
    <t>07-200</t>
  </si>
  <si>
    <t>Wyszków</t>
  </si>
  <si>
    <t>590543570701516866</t>
  </si>
  <si>
    <t>00879985</t>
  </si>
  <si>
    <t>Chopina</t>
  </si>
  <si>
    <t>07-300</t>
  </si>
  <si>
    <t>Ostrów Maz.</t>
  </si>
  <si>
    <t>590543570701556114</t>
  </si>
  <si>
    <t xml:space="preserve">Rolna </t>
  </si>
  <si>
    <t>590543570301035521</t>
  </si>
  <si>
    <t>01899399</t>
  </si>
  <si>
    <t>Targowa</t>
  </si>
  <si>
    <t>4/6a</t>
  </si>
  <si>
    <t>07-420</t>
  </si>
  <si>
    <t>Kadzidło</t>
  </si>
  <si>
    <t>590543570300930797</t>
  </si>
  <si>
    <t>Duboisa</t>
  </si>
  <si>
    <t>66</t>
  </si>
  <si>
    <t>590543570701479895</t>
  </si>
  <si>
    <t>Romantyczna</t>
  </si>
  <si>
    <t>07-324</t>
  </si>
  <si>
    <t>Szulborze Wielkie</t>
  </si>
  <si>
    <t>590543510301236221</t>
  </si>
  <si>
    <t>17</t>
  </si>
  <si>
    <t>PGE Dystrybucja O/ Białystok</t>
  </si>
  <si>
    <t>SPZOZ "RM -Meditrans" Stacja Pogotowia Ratunkowego i Transportu Sanitarnego w Siedlcach</t>
  </si>
  <si>
    <t>SPZOZ "RM-MEDITRANS" w Siedlcach</t>
  </si>
  <si>
    <t>SP ZOZ  "RM-Meditrans"</t>
  </si>
  <si>
    <t>Świrskiego</t>
  </si>
  <si>
    <t>590543570601252697</t>
  </si>
  <si>
    <t>10062910</t>
  </si>
  <si>
    <t xml:space="preserve"> PGE Dystrybucja O/ Warszawa</t>
  </si>
  <si>
    <t>590543570601252765</t>
  </si>
  <si>
    <t>10063588</t>
  </si>
  <si>
    <t>Starowiejska</t>
  </si>
  <si>
    <t>590543570601252680</t>
  </si>
  <si>
    <t>Terespolska</t>
  </si>
  <si>
    <t>08-106</t>
  </si>
  <si>
    <t>Zbuczyn</t>
  </si>
  <si>
    <t>590543570601226735</t>
  </si>
  <si>
    <t>97626509</t>
  </si>
  <si>
    <t>Bartoszowa</t>
  </si>
  <si>
    <t>08-300</t>
  </si>
  <si>
    <t>Sokołów Podlaski</t>
  </si>
  <si>
    <t>590543570701542315</t>
  </si>
  <si>
    <t>Mickiewicza</t>
  </si>
  <si>
    <t>05-310</t>
  </si>
  <si>
    <t>Kałuszyn</t>
  </si>
  <si>
    <t>590543570501938424</t>
  </si>
  <si>
    <t>56135824</t>
  </si>
  <si>
    <t>22</t>
  </si>
  <si>
    <t>Szpitalna</t>
  </si>
  <si>
    <t>08-200</t>
  </si>
  <si>
    <t>Łosice</t>
  </si>
  <si>
    <t>590543520400056972</t>
  </si>
  <si>
    <t>56365780</t>
  </si>
  <si>
    <t>PGE Dystrybucja O/ Lublin</t>
  </si>
  <si>
    <t>Kościelna</t>
  </si>
  <si>
    <t>17 m 6</t>
  </si>
  <si>
    <t>08-210</t>
  </si>
  <si>
    <t>Platerów</t>
  </si>
  <si>
    <t>590543520400119196</t>
  </si>
  <si>
    <t>55085696</t>
  </si>
  <si>
    <t>Kolejowa</t>
  </si>
  <si>
    <t>08-330</t>
  </si>
  <si>
    <t>Kosów Lacki</t>
  </si>
  <si>
    <t>590543570701602750</t>
  </si>
  <si>
    <t>11</t>
  </si>
  <si>
    <t>7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</si>
  <si>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</t>
    </r>
  </si>
  <si>
    <t>Mazowiecki Wojewódzki Ośrodek Medycyny Pracy</t>
  </si>
  <si>
    <t>MWOMP Płock</t>
  </si>
  <si>
    <t>Kolegialna</t>
  </si>
  <si>
    <t>590243871016519829</t>
  </si>
  <si>
    <t>590243871016479819</t>
  </si>
  <si>
    <t>590243871016088332</t>
  </si>
  <si>
    <t>MWOMP Płock O/Warszawa</t>
  </si>
  <si>
    <t>Al.. Wojska Polskiego</t>
  </si>
  <si>
    <t>01-515</t>
  </si>
  <si>
    <t>590380100003392245</t>
  </si>
  <si>
    <t>Stoen Operator</t>
  </si>
  <si>
    <t>Prof. Alojzego Felińskiego</t>
  </si>
  <si>
    <t>01-513</t>
  </si>
  <si>
    <t>590380100003388118</t>
  </si>
  <si>
    <t>MWOMP Płock O/Radom</t>
  </si>
  <si>
    <t>Rodziny Winczewskich</t>
  </si>
  <si>
    <t>590543560100633646</t>
  </si>
  <si>
    <t>PGE Dystrybucja O/ Skarżysko Kamienna</t>
  </si>
  <si>
    <t>Szpital Nowowiejski</t>
  </si>
  <si>
    <t>szpital</t>
  </si>
  <si>
    <t>Nowowiejska</t>
  </si>
  <si>
    <t>590380100001223220</t>
  </si>
  <si>
    <t>4185555</t>
  </si>
  <si>
    <t>590380100001223688</t>
  </si>
  <si>
    <t>32890847</t>
  </si>
  <si>
    <t>590380100001223718</t>
  </si>
  <si>
    <t>10035317</t>
  </si>
  <si>
    <t>Szpital+Centrum Psychoterapii</t>
  </si>
  <si>
    <t>Dolna</t>
  </si>
  <si>
    <t>42</t>
  </si>
  <si>
    <t>00-774</t>
  </si>
  <si>
    <t>590380100001555314</t>
  </si>
  <si>
    <t>4571211</t>
  </si>
  <si>
    <t>Oddział VIII Geriatryczny</t>
  </si>
  <si>
    <t>Puławska</t>
  </si>
  <si>
    <t>87/89</t>
  </si>
  <si>
    <t>02-595</t>
  </si>
  <si>
    <t>590380100006014649</t>
  </si>
  <si>
    <t>3182769</t>
  </si>
  <si>
    <t>ZOLP II</t>
  </si>
  <si>
    <t>Rasztów</t>
  </si>
  <si>
    <t>46</t>
  </si>
  <si>
    <t>05-205</t>
  </si>
  <si>
    <t>Klembów</t>
  </si>
  <si>
    <t>590543570701519805</t>
  </si>
  <si>
    <t>04149077</t>
  </si>
  <si>
    <t>Mazowieckie Centrum Leczenia Chorób Płuc i Gruźlicy</t>
  </si>
  <si>
    <t>Centrum Leczenia i Rehabilitacji</t>
  </si>
  <si>
    <t>Narutowicza Gabriela</t>
  </si>
  <si>
    <t>80</t>
  </si>
  <si>
    <t>00158423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</si>
  <si>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</si>
  <si>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 r. do 31.12.2027 r.</t>
    </r>
  </si>
  <si>
    <t>Szpital</t>
  </si>
  <si>
    <t>Reymonta</t>
  </si>
  <si>
    <t>83/91</t>
  </si>
  <si>
    <t>99707674</t>
  </si>
  <si>
    <t>B21</t>
  </si>
  <si>
    <t>Wojewódzki Samodzielny Zespół Publicznych Zakładów Opieki Zdrowotnej im. Prof. Eugeniusza Wilczkowskiego w Gostyninie</t>
  </si>
  <si>
    <t>Wojewódzki Samodzielny Zespół Publicznych ZOZ</t>
  </si>
  <si>
    <t>ul. Zalesie</t>
  </si>
  <si>
    <t>590243874018514236</t>
  </si>
  <si>
    <t>96270307</t>
  </si>
  <si>
    <t>100-130</t>
  </si>
  <si>
    <t>Szpital Dziecięcy im. Prof. Dr. Med. J. Bogdanowicza SPZOZ</t>
  </si>
  <si>
    <t>Szpital Dziecięcy Niekłańska</t>
  </si>
  <si>
    <t>Szpital przyłącze podstawowe</t>
  </si>
  <si>
    <t>Niekłańska</t>
  </si>
  <si>
    <t>590380100010170225</t>
  </si>
  <si>
    <t>53557834</t>
  </si>
  <si>
    <t>24</t>
  </si>
  <si>
    <t>590380100010170232</t>
  </si>
  <si>
    <t>51326908</t>
  </si>
  <si>
    <t xml:space="preserve"> Województwo Mazowieckie - Pedagogiczna Biblioteka Wojewódzka im. KEN w Warszawie</t>
  </si>
  <si>
    <r>
      <t xml:space="preserve">szacowane zużycie energii [kWh] w okresie od </t>
    </r>
    <r>
      <rPr>
        <b/>
        <sz val="10"/>
        <rFont val="Calibri"/>
        <family val="2"/>
        <charset val="238"/>
        <scheme val="minor"/>
      </rPr>
      <t xml:space="preserve">01.01.2027 r. do 31.12.2027 r.  </t>
    </r>
  </si>
  <si>
    <t xml:space="preserve"> Pedag.Biblioteka Wojewódzka im KEN</t>
  </si>
  <si>
    <t>Gocławska</t>
  </si>
  <si>
    <t>590380100009983485</t>
  </si>
  <si>
    <t>51281242</t>
  </si>
  <si>
    <t>Biblioteka Sochaczew</t>
  </si>
  <si>
    <t>Żeromskiego</t>
  </si>
  <si>
    <t>39A</t>
  </si>
  <si>
    <t>96-500</t>
  </si>
  <si>
    <t>Sochaczew</t>
  </si>
  <si>
    <t>590543540400301582</t>
  </si>
  <si>
    <t>71876567</t>
  </si>
  <si>
    <t xml:space="preserve">Pedagogiczna Biblioteka Wojewódzka im. KEN </t>
  </si>
  <si>
    <t>Pedagogiczna Biblioteka Wojewódzka im. KEN</t>
  </si>
  <si>
    <t xml:space="preserve"> Województwo Mazowieckie - Medyczna Szkoła Policealna nr 2 w Warszawie</t>
  </si>
  <si>
    <t>Medyczna Szkoła Policealna nr 2</t>
  </si>
  <si>
    <t>Rakowiecka</t>
  </si>
  <si>
    <t>23</t>
  </si>
  <si>
    <t>590380100005804197</t>
  </si>
  <si>
    <t>4185703</t>
  </si>
  <si>
    <t>13</t>
  </si>
  <si>
    <t xml:space="preserve"> Województwo Mazowieckie - Zespół Szkół Specjalnych w Mazowieckim Centrum Neuropsychiatrii</t>
  </si>
  <si>
    <t>Zagórze</t>
  </si>
  <si>
    <t>590543570800849445</t>
  </si>
  <si>
    <t>04101325</t>
  </si>
  <si>
    <t xml:space="preserve"> Województwo Mazowieckie - Medyczna Szkoła Policealna w Przasnyszu </t>
  </si>
  <si>
    <t>Medyczna Szkoła Policealna</t>
  </si>
  <si>
    <t xml:space="preserve">Budynek Szkoły </t>
  </si>
  <si>
    <t>590543570301012867</t>
  </si>
  <si>
    <t>94976270</t>
  </si>
  <si>
    <t>Internat</t>
  </si>
  <si>
    <t>590543570301012874</t>
  </si>
  <si>
    <t>56212763</t>
  </si>
  <si>
    <t>20</t>
  </si>
  <si>
    <t>16</t>
  </si>
  <si>
    <t xml:space="preserve"> Województwo Mazowieckie - Medyczna Szkoła Policealna im. Hanny Chrzanowskiej w Otwocku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</si>
  <si>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 r. do 31.12.2027 r.</t>
    </r>
  </si>
  <si>
    <t>Andriollego Michała</t>
  </si>
  <si>
    <t>590543570800815891</t>
  </si>
  <si>
    <t>00033404</t>
  </si>
  <si>
    <t>PGE Dystrybucja O/Warszawa</t>
  </si>
  <si>
    <t>Województwo mazowieckie - Centrum Kształcenia Zawodowego i Ustawicznego w Warszawie</t>
  </si>
  <si>
    <t>Centrum Kształcenia Zawodowego i Ustawicznego</t>
  </si>
  <si>
    <t>CKZiU</t>
  </si>
  <si>
    <t xml:space="preserve">Grenadierów </t>
  </si>
  <si>
    <t>30a</t>
  </si>
  <si>
    <t xml:space="preserve">04-062 </t>
  </si>
  <si>
    <t>590380100010689055</t>
  </si>
  <si>
    <t>13882423</t>
  </si>
  <si>
    <t>590543570800816447</t>
  </si>
  <si>
    <t>590543570800815020</t>
  </si>
  <si>
    <t>PUP</t>
  </si>
  <si>
    <t>Stanisława Wyspiańskiego</t>
  </si>
  <si>
    <t>590243876030532953</t>
  </si>
  <si>
    <t>11593976</t>
  </si>
  <si>
    <t>590243876030984622</t>
  </si>
  <si>
    <t>11593975</t>
  </si>
  <si>
    <t>18</t>
  </si>
  <si>
    <t>PUP Pułtusk</t>
  </si>
  <si>
    <t>Nowy Rynek</t>
  </si>
  <si>
    <t>590243872015930615</t>
  </si>
  <si>
    <t>Powiat Pułtuski - Zespół Szkół Zawodowych im. J. Ruszkowskiego w Pułtusku</t>
  </si>
  <si>
    <t>Zespół Szkół Zawodowych</t>
  </si>
  <si>
    <t>590243872015348717</t>
  </si>
  <si>
    <t>99865511</t>
  </si>
  <si>
    <t>Miasto Podkowa Leśna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</si>
  <si>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01.01.20275 r. do 31.12.2027 r.</t>
    </r>
  </si>
  <si>
    <t>Zamek Książąt Mazowieckich</t>
  </si>
  <si>
    <t>Zamkowa/Ciechanów</t>
  </si>
  <si>
    <t>590243872015570026</t>
  </si>
  <si>
    <t>96462393</t>
  </si>
  <si>
    <t>Budynki magazynowe</t>
  </si>
  <si>
    <t>Sienkiewicza/Ciechanów</t>
  </si>
  <si>
    <t>81</t>
  </si>
  <si>
    <t>590243872015563202</t>
  </si>
  <si>
    <t>55137167</t>
  </si>
  <si>
    <t>Budynek ekspozycyjny</t>
  </si>
  <si>
    <t>Warszawska/Ciechanów</t>
  </si>
  <si>
    <t>61</t>
  </si>
  <si>
    <t>590243872015503314</t>
  </si>
  <si>
    <t>30064624</t>
  </si>
  <si>
    <t>26,4</t>
  </si>
  <si>
    <t>Budynek biurowy</t>
  </si>
  <si>
    <t>61A</t>
  </si>
  <si>
    <t>590243872015504236</t>
  </si>
  <si>
    <t>30064636</t>
  </si>
  <si>
    <t>16,5</t>
  </si>
  <si>
    <t>Świętochowskiego/Gołotczyzna</t>
  </si>
  <si>
    <t>06-430</t>
  </si>
  <si>
    <t>Sońsk</t>
  </si>
  <si>
    <t>590243872015439750</t>
  </si>
  <si>
    <t>70038051</t>
  </si>
  <si>
    <t>Willa Krzewnia</t>
  </si>
  <si>
    <t>16a</t>
  </si>
  <si>
    <t>590243872015504229</t>
  </si>
  <si>
    <t>11723939</t>
  </si>
  <si>
    <t>6,6</t>
  </si>
  <si>
    <t>Budynki gospodarcze</t>
  </si>
  <si>
    <t>590243872015759193</t>
  </si>
  <si>
    <t>11730646</t>
  </si>
  <si>
    <t>Dworek Mężenino</t>
  </si>
  <si>
    <t>Łąkowa/Gołotczyzna</t>
  </si>
  <si>
    <t>590243872015690649</t>
  </si>
  <si>
    <t>11678041</t>
  </si>
  <si>
    <t>Willa Alma</t>
  </si>
  <si>
    <t>Gołotczyzna, ul. Ciechanowska</t>
  </si>
  <si>
    <t>590243872015336981</t>
  </si>
  <si>
    <t>Pałacyk Neogotycki</t>
  </si>
  <si>
    <t xml:space="preserve">Zygmunta Krasińskiego </t>
  </si>
  <si>
    <t>590243872015884642</t>
  </si>
  <si>
    <t>11767191</t>
  </si>
  <si>
    <t>590243872015656522</t>
  </si>
  <si>
    <t>30079973</t>
  </si>
  <si>
    <t>Oficyna Dworska</t>
  </si>
  <si>
    <t>590243872015768768</t>
  </si>
  <si>
    <t>30072465</t>
  </si>
  <si>
    <t>590243872015647322</t>
  </si>
  <si>
    <t>10021562</t>
  </si>
  <si>
    <t>Dwór</t>
  </si>
  <si>
    <t>590243872015572792</t>
  </si>
  <si>
    <t>30071982</t>
  </si>
  <si>
    <t>Gościniec Ogrodnika</t>
  </si>
  <si>
    <t>Zygmunta Krasińskiego</t>
  </si>
  <si>
    <t>590243872015733995</t>
  </si>
  <si>
    <t>95946187</t>
  </si>
  <si>
    <t>Zaplecze Gospodarczo-Folwarczne</t>
  </si>
  <si>
    <t>590243872015708740</t>
  </si>
  <si>
    <t>97568942</t>
  </si>
  <si>
    <t>Budynek sklepu</t>
  </si>
  <si>
    <t>CK Norwida</t>
  </si>
  <si>
    <t>590243872015713430</t>
  </si>
  <si>
    <t>30079979</t>
  </si>
  <si>
    <t>Oranżeria</t>
  </si>
  <si>
    <t>590243872015675318</t>
  </si>
  <si>
    <t>96150718</t>
  </si>
  <si>
    <t>Muzeum Literatury w Warszawie</t>
  </si>
  <si>
    <t>Muzeum Literatury A. Mickiewicza</t>
  </si>
  <si>
    <t>Rynek Starego Miasta</t>
  </si>
  <si>
    <t>22/24</t>
  </si>
  <si>
    <t>590380100000801559</t>
  </si>
  <si>
    <t>61315171</t>
  </si>
  <si>
    <t>Muzeum Andrzeja Struga</t>
  </si>
  <si>
    <t>210/10</t>
  </si>
  <si>
    <t xml:space="preserve">00-608 </t>
  </si>
  <si>
    <t>590380100001166374</t>
  </si>
  <si>
    <t>61360818</t>
  </si>
  <si>
    <t>210/10A</t>
  </si>
  <si>
    <t>590380100001166381</t>
  </si>
  <si>
    <t>61278331</t>
  </si>
  <si>
    <t>Muzeum Władysława Broniewskiego</t>
  </si>
  <si>
    <t>51</t>
  </si>
  <si>
    <t>00-561</t>
  </si>
  <si>
    <t>590380100005902985</t>
  </si>
  <si>
    <t>71375222</t>
  </si>
  <si>
    <t>18/20</t>
  </si>
  <si>
    <t>590380100000801405</t>
  </si>
  <si>
    <t>3179465</t>
  </si>
  <si>
    <t>49</t>
  </si>
  <si>
    <t>Brzozowa</t>
  </si>
  <si>
    <t>17/23</t>
  </si>
  <si>
    <t>00-258</t>
  </si>
  <si>
    <t>590380100000787174</t>
  </si>
  <si>
    <t>3179796</t>
  </si>
  <si>
    <t>590380100000787181</t>
  </si>
  <si>
    <t>7166021</t>
  </si>
  <si>
    <t>590380100000787198</t>
  </si>
  <si>
    <t>61283958</t>
  </si>
  <si>
    <t>590380100000787204</t>
  </si>
  <si>
    <t>61339148</t>
  </si>
  <si>
    <t xml:space="preserve">Trawiasta </t>
  </si>
  <si>
    <t>04-607</t>
  </si>
  <si>
    <t>590380100011404848</t>
  </si>
  <si>
    <t>10009104</t>
  </si>
  <si>
    <t>590380100011404657</t>
  </si>
  <si>
    <t>3180735</t>
  </si>
  <si>
    <t>Muzeum Witolda Gombrowicza we Wsoli</t>
  </si>
  <si>
    <t>Gombrowicza</t>
  </si>
  <si>
    <t>26-660</t>
  </si>
  <si>
    <t>Wsoła</t>
  </si>
  <si>
    <t>590543560100123680</t>
  </si>
  <si>
    <t>97701174</t>
  </si>
  <si>
    <r>
      <t>szacowane zużycie energii [kWh] w okresie
 od</t>
    </r>
    <r>
      <rPr>
        <b/>
        <sz val="10"/>
        <rFont val="Calibri"/>
        <family val="2"/>
        <charset val="238"/>
        <scheme val="minor"/>
      </rPr>
      <t xml:space="preserve"> 01.01.2026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31.12.2026 r</t>
    </r>
    <r>
      <rPr>
        <sz val="10"/>
        <rFont val="Calibri"/>
        <family val="2"/>
        <charset val="238"/>
        <scheme val="minor"/>
      </rPr>
      <t>.</t>
    </r>
  </si>
  <si>
    <r>
      <t>szacowane zużycie energii [kWh] w okresie
 od</t>
    </r>
    <r>
      <rPr>
        <b/>
        <sz val="10"/>
        <rFont val="Calibri"/>
        <family val="2"/>
        <charset val="238"/>
        <scheme val="minor"/>
      </rPr>
      <t xml:space="preserve"> 01.01.2027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31.12.2027 r</t>
    </r>
    <r>
      <rPr>
        <sz val="10"/>
        <rFont val="Calibri"/>
        <family val="2"/>
        <charset val="238"/>
        <scheme val="minor"/>
      </rPr>
      <t>.</t>
    </r>
  </si>
  <si>
    <t>SKANSEN</t>
  </si>
  <si>
    <t>Szydłowiecka</t>
  </si>
  <si>
    <t>590543560101693403</t>
  </si>
  <si>
    <t>59931784</t>
  </si>
  <si>
    <t>Muzeum o. Kolberga</t>
  </si>
  <si>
    <t>Al. WOP</t>
  </si>
  <si>
    <t>26-400</t>
  </si>
  <si>
    <t>Przysucha</t>
  </si>
  <si>
    <t>590543560301077232</t>
  </si>
  <si>
    <t>56411478</t>
  </si>
  <si>
    <t>Muzeum</t>
  </si>
  <si>
    <t>Józefa Kwiatka</t>
  </si>
  <si>
    <t>590243871016534358</t>
  </si>
  <si>
    <t>55137101</t>
  </si>
  <si>
    <t xml:space="preserve">Tumska </t>
  </si>
  <si>
    <t>590243871016085423</t>
  </si>
  <si>
    <t>sezonowość</t>
  </si>
  <si>
    <t>Tumska dz.795</t>
  </si>
  <si>
    <t>590243871016321675</t>
  </si>
  <si>
    <t>Kazimierza Wielkiego</t>
  </si>
  <si>
    <t>11b</t>
  </si>
  <si>
    <t>590243871016411987</t>
  </si>
  <si>
    <t>00087302</t>
  </si>
  <si>
    <t>Medyczna</t>
  </si>
  <si>
    <t>590243871016303626</t>
  </si>
  <si>
    <t>30677902</t>
  </si>
  <si>
    <t>Padlewskiego garaż</t>
  </si>
  <si>
    <t>970/79</t>
  </si>
  <si>
    <t>590243871016411970</t>
  </si>
  <si>
    <t>00024100</t>
  </si>
  <si>
    <t>Jachowicza</t>
  </si>
  <si>
    <t>590243871016084129</t>
  </si>
  <si>
    <t>11842749</t>
  </si>
  <si>
    <t>Wiączemin Polski dz. 57</t>
  </si>
  <si>
    <t xml:space="preserve">09-533 </t>
  </si>
  <si>
    <t>Wiączemin Polski</t>
  </si>
  <si>
    <t>590243874018633838</t>
  </si>
  <si>
    <t>590243871040499616</t>
  </si>
  <si>
    <t>590243871040499845</t>
  </si>
  <si>
    <t>Floriańska</t>
  </si>
  <si>
    <t>590243874018508570</t>
  </si>
  <si>
    <t>10952269</t>
  </si>
  <si>
    <t>Pl. Rynek</t>
  </si>
  <si>
    <t>590243871016744276</t>
  </si>
  <si>
    <t>30020391</t>
  </si>
  <si>
    <t>590243871015968086</t>
  </si>
  <si>
    <t>30035293</t>
  </si>
  <si>
    <t>pl. Bema</t>
  </si>
  <si>
    <t>590543570300897359</t>
  </si>
  <si>
    <t>00847982</t>
  </si>
  <si>
    <t>590543570300969483</t>
  </si>
  <si>
    <t>04144135</t>
  </si>
  <si>
    <t xml:space="preserve">ul. Warszawska </t>
  </si>
  <si>
    <t>590543570300969636</t>
  </si>
  <si>
    <t>01899191</t>
  </si>
  <si>
    <t>ul. Świętokrzyska</t>
  </si>
  <si>
    <t>590543570300969575</t>
  </si>
  <si>
    <t>56358462</t>
  </si>
  <si>
    <t>Zagroda Kurpiowska</t>
  </si>
  <si>
    <t>ul. Trasa Mazurska</t>
  </si>
  <si>
    <t>1b</t>
  </si>
  <si>
    <t>590543570300964587</t>
  </si>
  <si>
    <t>94452079</t>
  </si>
  <si>
    <t>25</t>
  </si>
  <si>
    <t>Centrum Kultury w Łomiankach</t>
  </si>
  <si>
    <t>Centrum Kultury</t>
  </si>
  <si>
    <t xml:space="preserve">Wiejska </t>
  </si>
  <si>
    <t>12a</t>
  </si>
  <si>
    <t xml:space="preserve">05-092 </t>
  </si>
  <si>
    <t>590543570402095271</t>
  </si>
  <si>
    <t>880128</t>
  </si>
  <si>
    <t>26</t>
  </si>
  <si>
    <t>Ośrodek kultury</t>
  </si>
  <si>
    <t xml:space="preserve">Porucznika Jana Białka </t>
  </si>
  <si>
    <t>590543570201198272</t>
  </si>
  <si>
    <t>01661775</t>
  </si>
  <si>
    <t>45</t>
  </si>
  <si>
    <t>Zamek w Czersku</t>
  </si>
  <si>
    <t>Pl. Tysiąclecia</t>
  </si>
  <si>
    <t>590543570201308954</t>
  </si>
  <si>
    <t>70853458</t>
  </si>
  <si>
    <t>Pijarska</t>
  </si>
  <si>
    <t>1/6</t>
  </si>
  <si>
    <t>590543570201308961</t>
  </si>
  <si>
    <t>71009547</t>
  </si>
  <si>
    <t>Saperów</t>
  </si>
  <si>
    <t>590543570201082823</t>
  </si>
  <si>
    <t>Województwo Mazowieckie - Pedagogiczna Biblioteka Wojewódzka im. KEN w Warszawie</t>
  </si>
  <si>
    <t>Muzeum Niepodległości w Warszawie</t>
  </si>
  <si>
    <t>Skazańców</t>
  </si>
  <si>
    <t>01-532</t>
  </si>
  <si>
    <t>590380100003419805</t>
  </si>
  <si>
    <t>4163378</t>
  </si>
  <si>
    <t>Pałac</t>
  </si>
  <si>
    <t>Al. Solidarności</t>
  </si>
  <si>
    <t>00-240</t>
  </si>
  <si>
    <t>590380100000777427</t>
  </si>
  <si>
    <t>2285295</t>
  </si>
  <si>
    <t>Pawiak</t>
  </si>
  <si>
    <t xml:space="preserve">Dzielna </t>
  </si>
  <si>
    <t>00-154</t>
  </si>
  <si>
    <t>590380100000618782</t>
  </si>
  <si>
    <t>96651951</t>
  </si>
  <si>
    <t>Pawiak biuro</t>
  </si>
  <si>
    <t>24 m. 26</t>
  </si>
  <si>
    <t>00-162</t>
  </si>
  <si>
    <t>590380100000643432</t>
  </si>
  <si>
    <t>3867868</t>
  </si>
  <si>
    <t>Muzeum Bitwy Warszawskiej w Radzyminie</t>
  </si>
  <si>
    <t>Jana Pawła II</t>
  </si>
  <si>
    <t>05-250</t>
  </si>
  <si>
    <t>Radzymin</t>
  </si>
  <si>
    <t>590543570402314181</t>
  </si>
  <si>
    <t>13992928</t>
  </si>
  <si>
    <t xml:space="preserve">PGE Dystrybucja </t>
  </si>
  <si>
    <t>526-030-79-04</t>
  </si>
  <si>
    <t>Al. Solidarności 62</t>
  </si>
  <si>
    <t>Instytut Badawczy Leśnictwa w Sękocinie Starym</t>
  </si>
  <si>
    <t>Braci Leśnej</t>
  </si>
  <si>
    <t>05-090</t>
  </si>
  <si>
    <t>590543570201167537</t>
  </si>
  <si>
    <t>38004807</t>
  </si>
  <si>
    <t>IBL Warszawa</t>
  </si>
  <si>
    <t xml:space="preserve">Bitwy Warszawskiej 1920 r. </t>
  </si>
  <si>
    <t>02-362</t>
  </si>
  <si>
    <t>590380100005075375</t>
  </si>
  <si>
    <t>54286206</t>
  </si>
  <si>
    <t>IBL mieszkanie 8/10</t>
  </si>
  <si>
    <t>Dunajecka</t>
  </si>
  <si>
    <t xml:space="preserve"> 8 m 10</t>
  </si>
  <si>
    <t>02-369</t>
  </si>
  <si>
    <t>590380100005102309</t>
  </si>
  <si>
    <t>61510729</t>
  </si>
  <si>
    <t>IBL mieszkanie 8/12</t>
  </si>
  <si>
    <t>8 m 12</t>
  </si>
  <si>
    <t>590380100005102316</t>
  </si>
  <si>
    <t>81088021</t>
  </si>
  <si>
    <t>IBL mieszkanie 8/14</t>
  </si>
  <si>
    <t>8 m14</t>
  </si>
  <si>
    <t>590380100005102354</t>
  </si>
  <si>
    <t>97365757</t>
  </si>
  <si>
    <t>ZLN</t>
  </si>
  <si>
    <t>Park Dyrekcyjny</t>
  </si>
  <si>
    <t>17-230</t>
  </si>
  <si>
    <t>Białowieża</t>
  </si>
  <si>
    <t>590543510300151402</t>
  </si>
  <si>
    <t>8493317</t>
  </si>
  <si>
    <t>PGE Dystrybucja O / Białystok</t>
  </si>
  <si>
    <t>IBL Białowieża - magazyn</t>
  </si>
  <si>
    <t>Sportowa</t>
  </si>
  <si>
    <t>21/9</t>
  </si>
  <si>
    <t>590543510301242437</t>
  </si>
  <si>
    <t>72254527</t>
  </si>
  <si>
    <t>IBL Białowieża - domek</t>
  </si>
  <si>
    <t>590543510301219132</t>
  </si>
  <si>
    <t>2927358</t>
  </si>
  <si>
    <t>IBL Kraków</t>
  </si>
  <si>
    <t>Aleksandra Fredry</t>
  </si>
  <si>
    <t>39</t>
  </si>
  <si>
    <t>30-605</t>
  </si>
  <si>
    <t>Kraków</t>
  </si>
  <si>
    <t>590322429301215435</t>
  </si>
  <si>
    <t>62445365</t>
  </si>
  <si>
    <t>Tauron Dystrybucja O / Kraków</t>
  </si>
  <si>
    <t>123-12-16-723</t>
  </si>
  <si>
    <t>Warszawska 17</t>
  </si>
  <si>
    <t>Dąbek 129</t>
  </si>
  <si>
    <t>06-561</t>
  </si>
  <si>
    <t>Stupsk Mazowiecki</t>
  </si>
  <si>
    <t>Szkoła Podstawowa im. ks. Jana Twardowskiego w Czachówku</t>
  </si>
  <si>
    <r>
      <t xml:space="preserve">szacowane zużycie energii [kWh] w okresie od </t>
    </r>
    <r>
      <rPr>
        <b/>
        <sz val="10"/>
        <rFont val="Calibri"/>
        <family val="2"/>
        <charset val="238"/>
        <scheme val="minor"/>
      </rPr>
      <t xml:space="preserve">01.01.2026 r. do 31.12.2026 r.  </t>
    </r>
  </si>
  <si>
    <t>Numer ewidencyjny</t>
  </si>
  <si>
    <t>Szkoła Podstawowa w Czachówku</t>
  </si>
  <si>
    <t>Główna/Czachówek</t>
  </si>
  <si>
    <t>56</t>
  </si>
  <si>
    <t>590543570201322967</t>
  </si>
  <si>
    <t>564277250</t>
  </si>
  <si>
    <t>Gmina  Góra Kalwaria - Zespół Szkół Ogólnokształcących w Górze Kalwarii</t>
  </si>
  <si>
    <t>Zespół Szkół Ogólnokształcących w Górze Kalwarii</t>
  </si>
  <si>
    <t xml:space="preserve">Zespół szkół </t>
  </si>
  <si>
    <t>Ks. Sajny</t>
  </si>
  <si>
    <t>590543570201309029</t>
  </si>
  <si>
    <t>56411279</t>
  </si>
  <si>
    <t>590543570201309036</t>
  </si>
  <si>
    <t>02248484</t>
  </si>
  <si>
    <t>63</t>
  </si>
  <si>
    <t>31</t>
  </si>
  <si>
    <t>Gmina  Góra Kalwaria - Zespół Obsługi Placówek Oświatowych w Górze Kalwarii</t>
  </si>
  <si>
    <t>Zespół Obsługi Placówek Oświatowych</t>
  </si>
  <si>
    <t xml:space="preserve">Księdza Zygmunta Sajny </t>
  </si>
  <si>
    <t>590543570201081796</t>
  </si>
  <si>
    <t>5662078</t>
  </si>
  <si>
    <t>32</t>
  </si>
  <si>
    <t>Gmina  Góra Kalwaria - Szkoła Podstawowa nr 2 im. Księcia Janusza w Górze Kalwarii</t>
  </si>
  <si>
    <t>Szkoła Podstawowa nr 2 w Górze Kalwarii</t>
  </si>
  <si>
    <t>Szkoła Podstawowa</t>
  </si>
  <si>
    <t>Kalwaryjska</t>
  </si>
  <si>
    <t>590543570201309272</t>
  </si>
  <si>
    <t>56411139</t>
  </si>
  <si>
    <t>33</t>
  </si>
  <si>
    <t>Dominikańska</t>
  </si>
  <si>
    <t>6a</t>
  </si>
  <si>
    <t>590543570201308725</t>
  </si>
  <si>
    <t>01899023</t>
  </si>
  <si>
    <t>Gmina  Góra Kalwaria - Szkoła Podstawowa im. W. Reymonta w Coniewie</t>
  </si>
  <si>
    <t>Szkoła Podstawowa w Coniewie</t>
  </si>
  <si>
    <t>Coniew</t>
  </si>
  <si>
    <t>590543570201307100</t>
  </si>
  <si>
    <t>56427341</t>
  </si>
  <si>
    <t>34</t>
  </si>
  <si>
    <t>Szkolna/Cendrowice</t>
  </si>
  <si>
    <t xml:space="preserve">05-530 </t>
  </si>
  <si>
    <t>590543570201307070</t>
  </si>
  <si>
    <t>32240600</t>
  </si>
  <si>
    <t>Gmina  Góra Kalwaria - Szkoła Podstawowa im. Polski Niepodległej w Baniosze</t>
  </si>
  <si>
    <t>Szkoła Podstawowa w Baniosze</t>
  </si>
  <si>
    <t>Szkoła podstawowa</t>
  </si>
  <si>
    <t>590543570201310681</t>
  </si>
  <si>
    <t>04099789</t>
  </si>
  <si>
    <t>68</t>
  </si>
  <si>
    <t>36</t>
  </si>
  <si>
    <t>Gmina  Góra Kalwaria - Szkoła Podstawowa im. Orła Białego w Brześcach</t>
  </si>
  <si>
    <t>Szkoła Podstawowa im. Orła Białego  w Brześciach</t>
  </si>
  <si>
    <t>Wilanowska/Brześce</t>
  </si>
  <si>
    <t>55</t>
  </si>
  <si>
    <t>Słomczyn</t>
  </si>
  <si>
    <t>590543570201305243</t>
  </si>
  <si>
    <t>10783063</t>
  </si>
  <si>
    <t>37</t>
  </si>
  <si>
    <t>Gmina  Góra Kalwaria - Szkoła Podstawowa im. Kardynała Stefana Wyszyńskiego w Dobieszu</t>
  </si>
  <si>
    <t>Szkoła Podstawowa w Dobieszu</t>
  </si>
  <si>
    <t>Wolska/Dobiesz</t>
  </si>
  <si>
    <t>590543570201307407</t>
  </si>
  <si>
    <t>70905549</t>
  </si>
  <si>
    <t>Gmina  Góra Kalwaria - Przedszkole Samorządowe nr 1 w Górze Kalwarii</t>
  </si>
  <si>
    <t>Przedszkole Samorządowe nr 1</t>
  </si>
  <si>
    <t>590543570201309067</t>
  </si>
  <si>
    <t>56395617</t>
  </si>
  <si>
    <t>590543570201309043</t>
  </si>
  <si>
    <t>56918304</t>
  </si>
  <si>
    <t>Gmina  Góra Kalwaria - Szkoła Podstawowa im. K. Górskiego w Czaplinku</t>
  </si>
  <si>
    <t>Szkoła Podstawowa w Czaplinku</t>
  </si>
  <si>
    <t>Szkolna/Czaplinek</t>
  </si>
  <si>
    <t>590543570201322370</t>
  </si>
  <si>
    <t>C22b</t>
  </si>
  <si>
    <t>50</t>
  </si>
  <si>
    <t>41</t>
  </si>
  <si>
    <t>Gmina  Góra Kalwaria - Szkoła Podstawowa im. Kawalerów Uśmiechu w Czersku</t>
  </si>
  <si>
    <t>Szkoła Podstawowa w Czersku</t>
  </si>
  <si>
    <t>Warszawska/Czersk</t>
  </si>
  <si>
    <t>590543570201307353</t>
  </si>
  <si>
    <t>56427369</t>
  </si>
  <si>
    <t>Gmina  Góra Kalwaria - Przedszkole Samorządowe w Baniosze</t>
  </si>
  <si>
    <t>Przedszkole Samorządowe w Baniosze</t>
  </si>
  <si>
    <t xml:space="preserve">Przedszkole </t>
  </si>
  <si>
    <t>590543570201145191</t>
  </si>
  <si>
    <t>94680820</t>
  </si>
  <si>
    <t>38</t>
  </si>
  <si>
    <t xml:space="preserve"> Województwo Mazowieckie - Krajowy Ośrodek Mieszkalno - Rehabilitacyjny dla Osób Chorych na SM</t>
  </si>
  <si>
    <t>Krajowy Ośrodek Mieszk.-Reh. dla Osób Chorych na SM</t>
  </si>
  <si>
    <t xml:space="preserve">ośrodek </t>
  </si>
  <si>
    <t>Dąbek</t>
  </si>
  <si>
    <t>129</t>
  </si>
  <si>
    <t>Stupsk</t>
  </si>
  <si>
    <t>590243876030815667</t>
  </si>
  <si>
    <t>50643162</t>
  </si>
  <si>
    <t>G12w</t>
  </si>
  <si>
    <t>173,2</t>
  </si>
  <si>
    <t>43</t>
  </si>
  <si>
    <t>Starostwo Powiatowe w Piasecznie</t>
  </si>
  <si>
    <t>Budynek Starostwa</t>
  </si>
  <si>
    <t>Chyliczkowska</t>
  </si>
  <si>
    <t>590543570201321922</t>
  </si>
  <si>
    <t>03506986</t>
  </si>
  <si>
    <t>Budynek Wydz. GEK</t>
  </si>
  <si>
    <t>Czajewicza</t>
  </si>
  <si>
    <t>590543570201296855</t>
  </si>
  <si>
    <t>00880173</t>
  </si>
  <si>
    <t>budynek</t>
  </si>
  <si>
    <t>590543570201321915</t>
  </si>
  <si>
    <t>9648150</t>
  </si>
  <si>
    <t>Budynek Wydz. KTR</t>
  </si>
  <si>
    <t>2/4</t>
  </si>
  <si>
    <t>590543570201296862</t>
  </si>
  <si>
    <t>00908774</t>
  </si>
  <si>
    <t>sygnalizacja świetlna</t>
  </si>
  <si>
    <t>B. Prusa/Rycerska</t>
  </si>
  <si>
    <t>dz. 58/5</t>
  </si>
  <si>
    <t>05-510</t>
  </si>
  <si>
    <t>Konstancin Jeziorna</t>
  </si>
  <si>
    <t>590543570201304222</t>
  </si>
  <si>
    <t>83670644</t>
  </si>
  <si>
    <t>Budynek bazy Wydz. IRD</t>
  </si>
  <si>
    <t xml:space="preserve">Elektroniczna </t>
  </si>
  <si>
    <t>590543570201297296</t>
  </si>
  <si>
    <t>91221931</t>
  </si>
  <si>
    <t>47</t>
  </si>
  <si>
    <t>590543570201293571</t>
  </si>
  <si>
    <t>56187597</t>
  </si>
  <si>
    <t>Mirkowska</t>
  </si>
  <si>
    <t>05-520</t>
  </si>
  <si>
    <t>590543570201254268</t>
  </si>
  <si>
    <t>83333720</t>
  </si>
  <si>
    <t>Warszawska/Kółkowa</t>
  </si>
  <si>
    <t>05-555</t>
  </si>
  <si>
    <t>Tarczyn</t>
  </si>
  <si>
    <t>590543570201181458</t>
  </si>
  <si>
    <t>89121809</t>
  </si>
  <si>
    <t>Budynek</t>
  </si>
  <si>
    <t>Słoneczna</t>
  </si>
  <si>
    <t>Konstancin-Jeziorna</t>
  </si>
  <si>
    <t>590543570201176690</t>
  </si>
  <si>
    <t>50435305</t>
  </si>
  <si>
    <t>590543570201291539</t>
  </si>
  <si>
    <t>97651395</t>
  </si>
  <si>
    <t>Sienkiewicza/Dworcowa</t>
  </si>
  <si>
    <t>590543570201188518</t>
  </si>
  <si>
    <t>27682089</t>
  </si>
  <si>
    <t>Sienkiewicza/Pomorska</t>
  </si>
  <si>
    <t>05-501</t>
  </si>
  <si>
    <t>590543570201165694</t>
  </si>
  <si>
    <t>27560801</t>
  </si>
  <si>
    <t>lokal</t>
  </si>
  <si>
    <t>590543570201296848</t>
  </si>
  <si>
    <t>94719073</t>
  </si>
  <si>
    <t>budynek biur-usług.</t>
  </si>
  <si>
    <t>3-ADM</t>
  </si>
  <si>
    <t>Górta Kalwaria</t>
  </si>
  <si>
    <t>590543570201195813</t>
  </si>
  <si>
    <t>96240454</t>
  </si>
  <si>
    <t>3-G</t>
  </si>
  <si>
    <t>590543570201195790</t>
  </si>
  <si>
    <t>93268692</t>
  </si>
  <si>
    <t>3-H</t>
  </si>
  <si>
    <t>590543570201195806</t>
  </si>
  <si>
    <t>93030290</t>
  </si>
  <si>
    <t>przepompownia</t>
  </si>
  <si>
    <t>Dworska</t>
  </si>
  <si>
    <t>Chylice</t>
  </si>
  <si>
    <t>590543570201302525</t>
  </si>
  <si>
    <t>98948781</t>
  </si>
  <si>
    <t>Leśna</t>
  </si>
  <si>
    <t>590543570201321472</t>
  </si>
  <si>
    <t>82758641</t>
  </si>
  <si>
    <t>590543570200538895</t>
  </si>
  <si>
    <t>00085656</t>
  </si>
  <si>
    <t>11 Listopada</t>
  </si>
  <si>
    <t>59</t>
  </si>
  <si>
    <t>590543570201424227</t>
  </si>
  <si>
    <t>56582127</t>
  </si>
  <si>
    <t>Rejonowa</t>
  </si>
  <si>
    <t>8B</t>
  </si>
  <si>
    <t>05-552</t>
  </si>
  <si>
    <t>Warszawianka</t>
  </si>
  <si>
    <t>590543570201416710</t>
  </si>
  <si>
    <t>31032135</t>
  </si>
  <si>
    <t>Powiat Piaseczyński - Zespół Szkół im. Wł. Stanisława Reymonta</t>
  </si>
  <si>
    <t>Zespół Szkół im. Wł. Stanisława Reymonta</t>
  </si>
  <si>
    <t>590543570201304178</t>
  </si>
  <si>
    <t>01899916</t>
  </si>
  <si>
    <t>Powiat Piaseczyński - Zespół Szkół Nr 1 w Piasecznie</t>
  </si>
  <si>
    <t xml:space="preserve">Zespół Szkół Nr 1 </t>
  </si>
  <si>
    <t>590543570201296787</t>
  </si>
  <si>
    <t>04099844</t>
  </si>
  <si>
    <t>Aleja Brzóz</t>
  </si>
  <si>
    <t>590543570201298286</t>
  </si>
  <si>
    <t>01661806</t>
  </si>
  <si>
    <t>Powiat Piaseczyński - Zespół Szkól Zawodowych im. Marszałka Franciszka Bielińskiego</t>
  </si>
  <si>
    <t>Zespół Szkól Zawodowych im. Marszałka F. Bielińskiego</t>
  </si>
  <si>
    <t>Budowlanych</t>
  </si>
  <si>
    <t>590543570201309333</t>
  </si>
  <si>
    <t>4629409</t>
  </si>
  <si>
    <t>590543570201309326</t>
  </si>
  <si>
    <t>56395620</t>
  </si>
  <si>
    <t>9E</t>
  </si>
  <si>
    <t>590543570201309302</t>
  </si>
  <si>
    <t>02248498</t>
  </si>
  <si>
    <t>590543570201296916</t>
  </si>
  <si>
    <t>01103502</t>
  </si>
  <si>
    <t xml:space="preserve">Powiat Piaseczyński - IV Liceum Ogólnokształcące im. rtm. Witolda Pileckiego </t>
  </si>
  <si>
    <t xml:space="preserve">IV Liceum Ogólnokształcące im. rtm. Witolda Pileckiego </t>
  </si>
  <si>
    <t>590543570201296923</t>
  </si>
  <si>
    <t>04099884</t>
  </si>
  <si>
    <t>Powiat Piaseczyński - Zespół Szkół Specjalnych Pęchery</t>
  </si>
  <si>
    <t>Zespół Szkół Specjalnych Pęchery-Łbiska</t>
  </si>
  <si>
    <t>Bolesława Chrobrego</t>
  </si>
  <si>
    <t>83</t>
  </si>
  <si>
    <t>05-502</t>
  </si>
  <si>
    <t>Pęchery</t>
  </si>
  <si>
    <t>590543570201298781</t>
  </si>
  <si>
    <t>01103287</t>
  </si>
  <si>
    <t>Powiat Piaseczyński - Specjalny Ośrodek Szkolno-Wychowawczy</t>
  </si>
  <si>
    <t>Specjalny Ośrodek Szkolno-Wychowawczy</t>
  </si>
  <si>
    <t>Ośrodek</t>
  </si>
  <si>
    <t>590543570201296893</t>
  </si>
  <si>
    <t>04143347</t>
  </si>
  <si>
    <t>Powiat Piaseczyński - Dom Pomocy Społecznej w Górze Kalwarii</t>
  </si>
  <si>
    <t>Dom Pomocy Społecznej w Górze Kalwarii</t>
  </si>
  <si>
    <t>Dom pomocy społecznej</t>
  </si>
  <si>
    <t>590543570201309296</t>
  </si>
  <si>
    <t>00568034</t>
  </si>
  <si>
    <t>220</t>
  </si>
  <si>
    <t>Powiat Piaseczyński - Dom Pomocy Społecznej w Konstancinie-Jeziornie</t>
  </si>
  <si>
    <t>Dom Pomocy Społecznej w Konstancinie-Jeziornie</t>
  </si>
  <si>
    <t>Potulickich</t>
  </si>
  <si>
    <t>590543570201304185</t>
  </si>
  <si>
    <t>01661933</t>
  </si>
  <si>
    <t>130</t>
  </si>
  <si>
    <t>Powiat Piaseczyński - Powiatowy Ośrodek Interwencji Kryzysowej</t>
  </si>
  <si>
    <t>Powiatowy Ośrodek Interwencji Kryzysowej</t>
  </si>
  <si>
    <t>PZPOW</t>
  </si>
  <si>
    <t>590543570201309289</t>
  </si>
  <si>
    <t>56393049</t>
  </si>
  <si>
    <t xml:space="preserve"> Centrum Administracyjne Placówek Opiek.-Wych.</t>
  </si>
  <si>
    <t xml:space="preserve">Budynek </t>
  </si>
  <si>
    <t>85</t>
  </si>
  <si>
    <t>590543570201321960</t>
  </si>
  <si>
    <t>02948941</t>
  </si>
  <si>
    <t>Garaże</t>
  </si>
  <si>
    <t>590543570201298835</t>
  </si>
  <si>
    <t>02948949</t>
  </si>
  <si>
    <t>Oświetlenie terenu</t>
  </si>
  <si>
    <t>590543570201283930</t>
  </si>
  <si>
    <t>30348943</t>
  </si>
  <si>
    <t>590543570201166455</t>
  </si>
  <si>
    <t>31029440</t>
  </si>
  <si>
    <t>Powiat Piaseczyński - Dom Dzieci nr 1</t>
  </si>
  <si>
    <t>Dom Dzieci nr 1</t>
  </si>
  <si>
    <t>Budynek 85D</t>
  </si>
  <si>
    <t>85D</t>
  </si>
  <si>
    <t>590543570201298804</t>
  </si>
  <si>
    <t>02948948</t>
  </si>
  <si>
    <t>Powiat Piaseczyński - Dom Dzieci nr 2</t>
  </si>
  <si>
    <t>Dom Dzieci nr 2</t>
  </si>
  <si>
    <t>Budynek 85C</t>
  </si>
  <si>
    <t>85C</t>
  </si>
  <si>
    <t>590543570201298828</t>
  </si>
  <si>
    <t>72308033</t>
  </si>
  <si>
    <t>Powiat Piaseczyński - Dom Dzieci nr 3</t>
  </si>
  <si>
    <t>Dom Dzieci Nr 3</t>
  </si>
  <si>
    <t>Budynek 85B</t>
  </si>
  <si>
    <t>85B</t>
  </si>
  <si>
    <t>590543570201298798</t>
  </si>
  <si>
    <t>02948945</t>
  </si>
  <si>
    <t>Powiat Piaseczyński - Dom Dzieci nr 4</t>
  </si>
  <si>
    <t>Dom Dzieci nr 4</t>
  </si>
  <si>
    <t>Budynek 85A</t>
  </si>
  <si>
    <t>85A</t>
  </si>
  <si>
    <t>590543570201298811</t>
  </si>
  <si>
    <t>02948950</t>
  </si>
  <si>
    <t xml:space="preserve"> Urząd Miasta Podkowa Leśna</t>
  </si>
  <si>
    <t>Oświetlenie uliczne</t>
  </si>
  <si>
    <t>Bluszczowa</t>
  </si>
  <si>
    <t>Podkowa Leśna</t>
  </si>
  <si>
    <t>590543570101490445</t>
  </si>
  <si>
    <t>93177383</t>
  </si>
  <si>
    <t>Błońska</t>
  </si>
  <si>
    <t>590543570101586650</t>
  </si>
  <si>
    <t>94711873</t>
  </si>
  <si>
    <t>590543570101588654</t>
  </si>
  <si>
    <t>94462214</t>
  </si>
  <si>
    <t>Bukowa</t>
  </si>
  <si>
    <t>590543570101586667</t>
  </si>
  <si>
    <t>70909228</t>
  </si>
  <si>
    <t>Gołębia</t>
  </si>
  <si>
    <t>590543570101577931</t>
  </si>
  <si>
    <t>56859497</t>
  </si>
  <si>
    <t>590543570101529046</t>
  </si>
  <si>
    <t>94356949</t>
  </si>
  <si>
    <t>590543570101518361</t>
  </si>
  <si>
    <t>94356943</t>
  </si>
  <si>
    <t>590543570101586643</t>
  </si>
  <si>
    <t>94659676</t>
  </si>
  <si>
    <t>Jaskółcza</t>
  </si>
  <si>
    <t>590543570101518392</t>
  </si>
  <si>
    <t>94357029</t>
  </si>
  <si>
    <t>Jelenia</t>
  </si>
  <si>
    <t>590543570101518323</t>
  </si>
  <si>
    <t>94356999</t>
  </si>
  <si>
    <t>Kwiatowa</t>
  </si>
  <si>
    <t>590543570101586698</t>
  </si>
  <si>
    <t>94357002</t>
  </si>
  <si>
    <t>Lipowa</t>
  </si>
  <si>
    <t>590543570101572080</t>
  </si>
  <si>
    <t>56859471</t>
  </si>
  <si>
    <t>590543570101518330</t>
  </si>
  <si>
    <t>9927752</t>
  </si>
  <si>
    <t>Ptasia</t>
  </si>
  <si>
    <t>590543570101586674</t>
  </si>
  <si>
    <t>94356998</t>
  </si>
  <si>
    <t>Sokola</t>
  </si>
  <si>
    <t>590543570101495822</t>
  </si>
  <si>
    <t>56859377</t>
  </si>
  <si>
    <t>Wiewiórek</t>
  </si>
  <si>
    <t>590543570101584779</t>
  </si>
  <si>
    <t>94357006</t>
  </si>
  <si>
    <t>590543570101530615</t>
  </si>
  <si>
    <t>56859453</t>
  </si>
  <si>
    <t>Wróbla</t>
  </si>
  <si>
    <t>590543570101530455</t>
  </si>
  <si>
    <t>94357004</t>
  </si>
  <si>
    <t>Wschodnia</t>
  </si>
  <si>
    <t>590543570101517913</t>
  </si>
  <si>
    <t>56859495</t>
  </si>
  <si>
    <t>Kazimierzowska</t>
  </si>
  <si>
    <t>05-808</t>
  </si>
  <si>
    <t>590543570101513557</t>
  </si>
  <si>
    <t>94711869</t>
  </si>
  <si>
    <t>Park&amp;Ride</t>
  </si>
  <si>
    <t>dz. 1/1</t>
  </si>
  <si>
    <t>590543570101648389</t>
  </si>
  <si>
    <t>13914200</t>
  </si>
  <si>
    <t>Miasto Podkowa Leśna - oświetlenie uliczne</t>
  </si>
  <si>
    <t>PGE Dystrybucja O / Warszawa</t>
  </si>
  <si>
    <t>Urząd Miasta Podkowa Leśna</t>
  </si>
  <si>
    <t>Budynek mieszkalny</t>
  </si>
  <si>
    <t>590543570101578464</t>
  </si>
  <si>
    <t>91039163</t>
  </si>
  <si>
    <t>590543570101594570</t>
  </si>
  <si>
    <t>30161809</t>
  </si>
  <si>
    <t>590543570101530202</t>
  </si>
  <si>
    <t>30365094</t>
  </si>
  <si>
    <t>590543570101498700</t>
  </si>
  <si>
    <t>10659652</t>
  </si>
  <si>
    <t>20m1</t>
  </si>
  <si>
    <t>590543570101483126</t>
  </si>
  <si>
    <t>11609179</t>
  </si>
  <si>
    <t>590543570101522153</t>
  </si>
  <si>
    <t>10439591</t>
  </si>
  <si>
    <t>590543570101545190</t>
  </si>
  <si>
    <t>25987906</t>
  </si>
  <si>
    <t>Jaworowa</t>
  </si>
  <si>
    <t>590543570101565570</t>
  </si>
  <si>
    <t>93087318</t>
  </si>
  <si>
    <t>Orla</t>
  </si>
  <si>
    <t>590543570101593948</t>
  </si>
  <si>
    <t>30161950</t>
  </si>
  <si>
    <t>4m1</t>
  </si>
  <si>
    <t>590543570101513489</t>
  </si>
  <si>
    <t>30365116</t>
  </si>
  <si>
    <t>4m2</t>
  </si>
  <si>
    <t>590543570101552617</t>
  </si>
  <si>
    <t>30365097</t>
  </si>
  <si>
    <t>4m3</t>
  </si>
  <si>
    <t>590543570101577603</t>
  </si>
  <si>
    <t>30365113</t>
  </si>
  <si>
    <t>4m4</t>
  </si>
  <si>
    <t>590543570101529893</t>
  </si>
  <si>
    <t>30365093</t>
  </si>
  <si>
    <t>590543570101530141</t>
  </si>
  <si>
    <t>30161801</t>
  </si>
  <si>
    <t>Przepompownia</t>
  </si>
  <si>
    <t>dz.209</t>
  </si>
  <si>
    <t>590543570101586131</t>
  </si>
  <si>
    <t>30368348</t>
  </si>
  <si>
    <t>Akacjowa</t>
  </si>
  <si>
    <t>590543570101542403</t>
  </si>
  <si>
    <t>11624455</t>
  </si>
  <si>
    <t>Borsucza</t>
  </si>
  <si>
    <t>590543570101588609</t>
  </si>
  <si>
    <t>83150391</t>
  </si>
  <si>
    <t>590543570101594099</t>
  </si>
  <si>
    <t>12250283</t>
  </si>
  <si>
    <t>590543570101572127</t>
  </si>
  <si>
    <t>30347994</t>
  </si>
  <si>
    <t>dz.124</t>
  </si>
  <si>
    <t>590543570101508041</t>
  </si>
  <si>
    <t>30371469</t>
  </si>
  <si>
    <t>Dzików</t>
  </si>
  <si>
    <t>dz.150/2</t>
  </si>
  <si>
    <t>590543570101587930</t>
  </si>
  <si>
    <t>30365101</t>
  </si>
  <si>
    <t>Główna</t>
  </si>
  <si>
    <t>590543570101552952</t>
  </si>
  <si>
    <t>11077250</t>
  </si>
  <si>
    <t>590543570101588197</t>
  </si>
  <si>
    <t>30347874</t>
  </si>
  <si>
    <t>Gołębia / Szczygla</t>
  </si>
  <si>
    <t>590543570101586568</t>
  </si>
  <si>
    <t>30371440</t>
  </si>
  <si>
    <t>Grabowa</t>
  </si>
  <si>
    <t>dz.159</t>
  </si>
  <si>
    <t>590543570101586124</t>
  </si>
  <si>
    <t>30371468</t>
  </si>
  <si>
    <t>Irysowa</t>
  </si>
  <si>
    <t>dz.96/1</t>
  </si>
  <si>
    <t>590543570101594105</t>
  </si>
  <si>
    <t>12817242</t>
  </si>
  <si>
    <t>dz.146/4</t>
  </si>
  <si>
    <t>590543570101498793</t>
  </si>
  <si>
    <t>11824847</t>
  </si>
  <si>
    <t>Jaśminowa</t>
  </si>
  <si>
    <t>dz.132</t>
  </si>
  <si>
    <t>590543570101522283</t>
  </si>
  <si>
    <t>11650605</t>
  </si>
  <si>
    <t>590543570101599681</t>
  </si>
  <si>
    <t>30347995</t>
  </si>
  <si>
    <t>Jelenia / baza</t>
  </si>
  <si>
    <t>dz.219</t>
  </si>
  <si>
    <t>590543570101587329</t>
  </si>
  <si>
    <t>30371439</t>
  </si>
  <si>
    <t>Jeża</t>
  </si>
  <si>
    <t>dz.139/9</t>
  </si>
  <si>
    <t>590543570101587954</t>
  </si>
  <si>
    <t>30365099</t>
  </si>
  <si>
    <t>Jeża / Krecia</t>
  </si>
  <si>
    <t>dz.139/7</t>
  </si>
  <si>
    <t>590543570101513519</t>
  </si>
  <si>
    <t>30365100</t>
  </si>
  <si>
    <t>Kalinowa</t>
  </si>
  <si>
    <t>dz.103</t>
  </si>
  <si>
    <t>590543570101522269</t>
  </si>
  <si>
    <t>30371470</t>
  </si>
  <si>
    <t>dz.95</t>
  </si>
  <si>
    <t>590543570101599452</t>
  </si>
  <si>
    <t>12148451</t>
  </si>
  <si>
    <t>Krasek</t>
  </si>
  <si>
    <t>dz.240</t>
  </si>
  <si>
    <t>590543570101532046</t>
  </si>
  <si>
    <t>11651695</t>
  </si>
  <si>
    <t>Krasińskiego</t>
  </si>
  <si>
    <t>dz.74</t>
  </si>
  <si>
    <t>590543570101565549</t>
  </si>
  <si>
    <t>30371281</t>
  </si>
  <si>
    <t>Krecia</t>
  </si>
  <si>
    <t>dz.171</t>
  </si>
  <si>
    <t>590543570101588579</t>
  </si>
  <si>
    <t>30365082</t>
  </si>
  <si>
    <t>Kukułek</t>
  </si>
  <si>
    <t>dz.273</t>
  </si>
  <si>
    <t>590543570101599469</t>
  </si>
  <si>
    <t>12721566</t>
  </si>
  <si>
    <t>Lilpopa</t>
  </si>
  <si>
    <t>590543570101483331</t>
  </si>
  <si>
    <t>11287460</t>
  </si>
  <si>
    <t>590543570101513564</t>
  </si>
  <si>
    <t>30371467</t>
  </si>
  <si>
    <t>Modrzewiowa</t>
  </si>
  <si>
    <t>dz.46</t>
  </si>
  <si>
    <t>590543570101522313</t>
  </si>
  <si>
    <t>30365169</t>
  </si>
  <si>
    <t>Myśliwska</t>
  </si>
  <si>
    <t>590543570101585363</t>
  </si>
  <si>
    <t>94634518</t>
  </si>
  <si>
    <t>590543570101564054</t>
  </si>
  <si>
    <t>30371443</t>
  </si>
  <si>
    <t>dz.88</t>
  </si>
  <si>
    <t>590543570101599445</t>
  </si>
  <si>
    <t>03401128</t>
  </si>
  <si>
    <t>590543570101542274</t>
  </si>
  <si>
    <t>30371471</t>
  </si>
  <si>
    <t>Różana</t>
  </si>
  <si>
    <t>dz.93/5</t>
  </si>
  <si>
    <t>590543570101481498</t>
  </si>
  <si>
    <t>9993150</t>
  </si>
  <si>
    <t>Rysia</t>
  </si>
  <si>
    <t>dz.214</t>
  </si>
  <si>
    <t>590543570101587442</t>
  </si>
  <si>
    <t>30371466</t>
  </si>
  <si>
    <t>Sępów</t>
  </si>
  <si>
    <t>590543570101587985</t>
  </si>
  <si>
    <t>30347875</t>
  </si>
  <si>
    <t>Sienkiewicza</t>
  </si>
  <si>
    <t>590543570101498892</t>
  </si>
  <si>
    <t>30371465</t>
  </si>
  <si>
    <t>Słowicza / Błońska</t>
  </si>
  <si>
    <t>590543570101570055</t>
  </si>
  <si>
    <t>91041782</t>
  </si>
  <si>
    <t>Słowicza / Ptasia</t>
  </si>
  <si>
    <t>dz.239</t>
  </si>
  <si>
    <t>590543570101594075</t>
  </si>
  <si>
    <t>94711863</t>
  </si>
  <si>
    <t>Słowicza / Wróbla</t>
  </si>
  <si>
    <t>590543570101537331</t>
  </si>
  <si>
    <t>30347869</t>
  </si>
  <si>
    <t>590543570101530332</t>
  </si>
  <si>
    <t>78241641</t>
  </si>
  <si>
    <t>Sosnowa</t>
  </si>
  <si>
    <t>dz.174</t>
  </si>
  <si>
    <t>590543570101594068</t>
  </si>
  <si>
    <t>12149515</t>
  </si>
  <si>
    <t>Storczyków</t>
  </si>
  <si>
    <t>590543570101481986</t>
  </si>
  <si>
    <t>11518776</t>
  </si>
  <si>
    <t>Topolowa</t>
  </si>
  <si>
    <t>dz.173</t>
  </si>
  <si>
    <t>590543570101513533</t>
  </si>
  <si>
    <t>12721219</t>
  </si>
  <si>
    <t>Wiewiórek / Piastowa</t>
  </si>
  <si>
    <t>dz.141</t>
  </si>
  <si>
    <t>590543570101588401</t>
  </si>
  <si>
    <t>91001267</t>
  </si>
  <si>
    <t>Wiewiórek / Wilcza</t>
  </si>
  <si>
    <t>590543570101594082</t>
  </si>
  <si>
    <t>12721112</t>
  </si>
  <si>
    <t>590543570101585455</t>
  </si>
  <si>
    <t>10738655</t>
  </si>
  <si>
    <t>Studnia głębinowa</t>
  </si>
  <si>
    <t>590543570101638182</t>
  </si>
  <si>
    <t>72470034</t>
  </si>
  <si>
    <t>590543570101499028</t>
  </si>
  <si>
    <t>91039272</t>
  </si>
  <si>
    <t>SUW</t>
  </si>
  <si>
    <t>Warszawska</t>
  </si>
  <si>
    <t>590543570101584816</t>
  </si>
  <si>
    <t>56400909</t>
  </si>
  <si>
    <t>Magazyn</t>
  </si>
  <si>
    <t>23/25</t>
  </si>
  <si>
    <t>590543570101585561</t>
  </si>
  <si>
    <t>94353837</t>
  </si>
  <si>
    <t>Księgarnia</t>
  </si>
  <si>
    <t>590543570101545121</t>
  </si>
  <si>
    <t>56859472</t>
  </si>
  <si>
    <t>Miasto Podkowa Leśna - Obiekty z fotowoltaiką</t>
  </si>
  <si>
    <t xml:space="preserve">Akacjowa </t>
  </si>
  <si>
    <t>39/41</t>
  </si>
  <si>
    <t>05-809</t>
  </si>
  <si>
    <t>590543570101563781</t>
  </si>
  <si>
    <t>56400910</t>
  </si>
  <si>
    <t>PV 34,2 kWp</t>
  </si>
  <si>
    <t>ul. Kościelna</t>
  </si>
  <si>
    <t>590543570101588418</t>
  </si>
  <si>
    <t>56542215</t>
  </si>
  <si>
    <t>PV 6,8 kWp</t>
  </si>
  <si>
    <t>OPS, CUW, KSNAW,Przychodnia</t>
  </si>
  <si>
    <t>ul. Błońska</t>
  </si>
  <si>
    <t>46/48</t>
  </si>
  <si>
    <t>590543570101588258</t>
  </si>
  <si>
    <t>56408806</t>
  </si>
  <si>
    <t>PV 8,6 kWp</t>
  </si>
  <si>
    <t>Miasto Podkowa Leśna - Przedszkole Miejskie im. Krasnala Hałabały</t>
  </si>
  <si>
    <t>Przedszkole Miejskie im. Krasnala Hałabały</t>
  </si>
  <si>
    <t>Miejska</t>
  </si>
  <si>
    <t>590543570101362513</t>
  </si>
  <si>
    <t>44300158</t>
  </si>
  <si>
    <t>PV 35 kWp</t>
  </si>
  <si>
    <t>Miasto Podkowa Leśna - Szkoła Podstawowa im. Bohaterów Warszawy</t>
  </si>
  <si>
    <t>Szkoła Podstawowa im. Bohaterów Warszawy</t>
  </si>
  <si>
    <t>590543570101522160</t>
  </si>
  <si>
    <t>01668158</t>
  </si>
  <si>
    <t>PV 41,4 kWp</t>
  </si>
  <si>
    <t>Centrum Kultury i Inicjatyw Obywatelskich</t>
  </si>
  <si>
    <t xml:space="preserve"> Centrum Kultury</t>
  </si>
  <si>
    <t>ul. Lilpopa</t>
  </si>
  <si>
    <t>590543570101576804</t>
  </si>
  <si>
    <t>56400914</t>
  </si>
  <si>
    <t xml:space="preserve"> Miejski Ośrodek Kultury</t>
  </si>
  <si>
    <t>ul. Świerkowa</t>
  </si>
  <si>
    <t>590543570101522238</t>
  </si>
  <si>
    <t>78240318</t>
  </si>
  <si>
    <t>Miejska Biblioteka Publiczna im. Poli Gojawiczyńskiej</t>
  </si>
  <si>
    <t>590543570101362469</t>
  </si>
  <si>
    <t>88091476</t>
  </si>
  <si>
    <t>PV 3,5  kWp</t>
  </si>
  <si>
    <t>44</t>
  </si>
  <si>
    <t>ul. Lilpopa 18</t>
  </si>
  <si>
    <t>529-176-16-56</t>
  </si>
  <si>
    <t>ul. Miejska 7</t>
  </si>
  <si>
    <t>ul. Jana Pawła II 20</t>
  </si>
  <si>
    <t>Centrum Kultury i Inicjatyw Obywatelskich w Podkowie Leśnej</t>
  </si>
  <si>
    <t>Miejska Biblioteka Publiczna im. Poli Gojawiczyńskiej w Podkowie Leśnej</t>
  </si>
  <si>
    <t>ul. Błońska 50</t>
  </si>
  <si>
    <t>529-156-37-49</t>
  </si>
  <si>
    <t>Mirkowska 39</t>
  </si>
  <si>
    <t>Aleja Brzóz 26</t>
  </si>
  <si>
    <t>Budowlanych 14</t>
  </si>
  <si>
    <t>Dominikańska 9E</t>
  </si>
  <si>
    <t>Chyliczkowska 20</t>
  </si>
  <si>
    <t>Chyliczkowska 17</t>
  </si>
  <si>
    <t>Bolesława Chrobrego 83</t>
  </si>
  <si>
    <t>Szpitalna 12</t>
  </si>
  <si>
    <t>Szpitalna 1</t>
  </si>
  <si>
    <t>Potulickich 1</t>
  </si>
  <si>
    <t>Ks. Sajny 2a</t>
  </si>
  <si>
    <t>Bolesława Chrobrego 85</t>
  </si>
  <si>
    <t>Bolesława Chrobrego 85D</t>
  </si>
  <si>
    <t>Bolesława Chrobrego 85B</t>
  </si>
  <si>
    <t>Bolesława Chrobrego 85A</t>
  </si>
  <si>
    <t>Gmina Rząśnik</t>
  </si>
  <si>
    <t>762-19-01-370</t>
  </si>
  <si>
    <t>Jesionowa 3</t>
  </si>
  <si>
    <t>07-205</t>
  </si>
  <si>
    <t>Rząśnik</t>
  </si>
  <si>
    <t>Świętojerska 9</t>
  </si>
  <si>
    <t>00-236</t>
  </si>
  <si>
    <t>Szpital Powiatowy Gajda-Med. Sp. z o.o.</t>
  </si>
  <si>
    <t>568-16-17-967</t>
  </si>
  <si>
    <t>Teofila Kwiatkowskiego 19</t>
  </si>
  <si>
    <t>Raszyńska 8/10</t>
  </si>
  <si>
    <t>02-026</t>
  </si>
  <si>
    <t>Gmina Długosiodło - oświetlenie uliczne</t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</si>
  <si>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01.01.2026 r. do 31.12.2026 r.</t>
    </r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</si>
  <si>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01.01.2027 r. do 31.12.2027 r.</t>
    </r>
  </si>
  <si>
    <t>oświetlenie uliczne</t>
  </si>
  <si>
    <t>Grądy Szlacheckie</t>
  </si>
  <si>
    <t xml:space="preserve">Długosiodło </t>
  </si>
  <si>
    <t>590543570701539810</t>
  </si>
  <si>
    <t>C11o</t>
  </si>
  <si>
    <t>590543570701539803</t>
  </si>
  <si>
    <t>Chrzczanka Folwark</t>
  </si>
  <si>
    <t>590543570701538233</t>
  </si>
  <si>
    <t>92063623</t>
  </si>
  <si>
    <t>Suski Stare</t>
  </si>
  <si>
    <t>590543570701539131</t>
  </si>
  <si>
    <t>92956098</t>
  </si>
  <si>
    <t>Przetycz Włościańska</t>
  </si>
  <si>
    <t xml:space="preserve"> Długosiodło </t>
  </si>
  <si>
    <t>590543570701537083</t>
  </si>
  <si>
    <t xml:space="preserve">Stare Bosewo </t>
  </si>
  <si>
    <t>590543570701538769</t>
  </si>
  <si>
    <t>Stare Bosewo</t>
  </si>
  <si>
    <t>590543570701538752</t>
  </si>
  <si>
    <t>Kornaciska</t>
  </si>
  <si>
    <t>590543570701538653</t>
  </si>
  <si>
    <t>Nowa Wieś</t>
  </si>
  <si>
    <t>590543570701539063</t>
  </si>
  <si>
    <t>Łączka</t>
  </si>
  <si>
    <t>590543570701538943</t>
  </si>
  <si>
    <t>13498514</t>
  </si>
  <si>
    <t>590543570701538936</t>
  </si>
  <si>
    <t>13719840</t>
  </si>
  <si>
    <t>590543570701538455</t>
  </si>
  <si>
    <t>11527656</t>
  </si>
  <si>
    <t>590543570701538257</t>
  </si>
  <si>
    <t>12090690</t>
  </si>
  <si>
    <t>590543570701538509</t>
  </si>
  <si>
    <t>590543570701538479</t>
  </si>
  <si>
    <t>83778069</t>
  </si>
  <si>
    <t>590543570701538271</t>
  </si>
  <si>
    <t>90055504</t>
  </si>
  <si>
    <t xml:space="preserve">                                </t>
  </si>
  <si>
    <t>590543570701538448</t>
  </si>
  <si>
    <t>11287148</t>
  </si>
  <si>
    <t>590543570701538462</t>
  </si>
  <si>
    <t>90551918</t>
  </si>
  <si>
    <t>Plewki</t>
  </si>
  <si>
    <t>590543570701547969</t>
  </si>
  <si>
    <t>Małaszek</t>
  </si>
  <si>
    <t>590543570701547976</t>
  </si>
  <si>
    <t>Wólka Grochowa</t>
  </si>
  <si>
    <t>590543570701539155</t>
  </si>
  <si>
    <t>26124158</t>
  </si>
  <si>
    <t>Wólka Piaseczna</t>
  </si>
  <si>
    <t>590543570701547983</t>
  </si>
  <si>
    <t>590543570701538714</t>
  </si>
  <si>
    <t>590543570701538707</t>
  </si>
  <si>
    <t>590543570701538660</t>
  </si>
  <si>
    <t>27569008</t>
  </si>
  <si>
    <t xml:space="preserve"> Stare Bosewo, ul.. Główna</t>
  </si>
  <si>
    <t>590543570701538837</t>
  </si>
  <si>
    <t>12059806</t>
  </si>
  <si>
    <t>Chrzczanka</t>
  </si>
  <si>
    <t>590543570701538226</t>
  </si>
  <si>
    <t>89078440</t>
  </si>
  <si>
    <t>Stare Bosewo, ul. Rzeczna</t>
  </si>
  <si>
    <t>590543570701538790</t>
  </si>
  <si>
    <t>92684035</t>
  </si>
  <si>
    <t>Chrzczanka Włościańska</t>
  </si>
  <si>
    <t>590543570701547990</t>
  </si>
  <si>
    <t>83945626</t>
  </si>
  <si>
    <t>Ostrykół Włościański</t>
  </si>
  <si>
    <t>590543570701535515</t>
  </si>
  <si>
    <t>Jaszczułty</t>
  </si>
  <si>
    <t>590543570701540540</t>
  </si>
  <si>
    <t>Długosiodło, ul. Poświętne</t>
  </si>
  <si>
    <t>590543570701548003</t>
  </si>
  <si>
    <t>Sieczychy</t>
  </si>
  <si>
    <t>590543570701537991</t>
  </si>
  <si>
    <t>92952294</t>
  </si>
  <si>
    <t>590543570701537984</t>
  </si>
  <si>
    <t>92952243</t>
  </si>
  <si>
    <t>590543570701537977</t>
  </si>
  <si>
    <t>92952239</t>
  </si>
  <si>
    <t>590543570701538004</t>
  </si>
  <si>
    <t>92952300</t>
  </si>
  <si>
    <t>Nowa Pecyna</t>
  </si>
  <si>
    <t>590543570701539032</t>
  </si>
  <si>
    <t>92952285</t>
  </si>
  <si>
    <t>590543570701539049</t>
  </si>
  <si>
    <t>92952245</t>
  </si>
  <si>
    <t>590543570701538820</t>
  </si>
  <si>
    <t>97673060</t>
  </si>
  <si>
    <t>Nowe Bosewo</t>
  </si>
  <si>
    <t>590543570701535690</t>
  </si>
  <si>
    <t>27043866</t>
  </si>
  <si>
    <t>590543570701538806</t>
  </si>
  <si>
    <t>97581633</t>
  </si>
  <si>
    <t>Zalas</t>
  </si>
  <si>
    <t>590543570701539186</t>
  </si>
  <si>
    <t>25680438</t>
  </si>
  <si>
    <t>Dalekie</t>
  </si>
  <si>
    <t>590543570701538301</t>
  </si>
  <si>
    <t>97581635</t>
  </si>
  <si>
    <t>590543570701539070</t>
  </si>
  <si>
    <t>97581645</t>
  </si>
  <si>
    <t>590543570701548065</t>
  </si>
  <si>
    <t>27511723</t>
  </si>
  <si>
    <t>590543570701533573</t>
  </si>
  <si>
    <t>Marianowo</t>
  </si>
  <si>
    <t>590543570701548010</t>
  </si>
  <si>
    <t>590543570701540274</t>
  </si>
  <si>
    <t>27510908</t>
  </si>
  <si>
    <t>Zygmuntowo</t>
  </si>
  <si>
    <t>590543570701539223</t>
  </si>
  <si>
    <t>83224193</t>
  </si>
  <si>
    <t>Augustowo</t>
  </si>
  <si>
    <t>590543570701531098</t>
  </si>
  <si>
    <t>83143857</t>
  </si>
  <si>
    <t>590543570701533542</t>
  </si>
  <si>
    <t>83992916</t>
  </si>
  <si>
    <t>Stare Bosewo, ul. Letniskowa</t>
  </si>
  <si>
    <t>590543570701538813</t>
  </si>
  <si>
    <t>83992702</t>
  </si>
  <si>
    <t>Chorchosy</t>
  </si>
  <si>
    <t>590543570701538127</t>
  </si>
  <si>
    <t>83992720</t>
  </si>
  <si>
    <t>590543570701538318</t>
  </si>
  <si>
    <t>89004411</t>
  </si>
  <si>
    <t>Blochy</t>
  </si>
  <si>
    <t>590543570701538035</t>
  </si>
  <si>
    <t>89004457</t>
  </si>
  <si>
    <t>Dębienica</t>
  </si>
  <si>
    <t>590543570701548058</t>
  </si>
  <si>
    <t>89004389</t>
  </si>
  <si>
    <t>Budy-Przetycz</t>
  </si>
  <si>
    <t>590543570701538073</t>
  </si>
  <si>
    <t>89078462</t>
  </si>
  <si>
    <t>Stare Bosewo, Wiejska</t>
  </si>
  <si>
    <t>590543570701538783</t>
  </si>
  <si>
    <t>92686420</t>
  </si>
  <si>
    <t>590543570701537076</t>
  </si>
  <si>
    <t>590543570701539179</t>
  </si>
  <si>
    <t>590543570701539124</t>
  </si>
  <si>
    <t>590543570701538776</t>
  </si>
  <si>
    <t>25925758</t>
  </si>
  <si>
    <t>Zamość</t>
  </si>
  <si>
    <t>590543570701539193</t>
  </si>
  <si>
    <t>83557626</t>
  </si>
  <si>
    <t>Kalinowo</t>
  </si>
  <si>
    <t>590543570701538615</t>
  </si>
  <si>
    <t>92956164</t>
  </si>
  <si>
    <t>Znamiączki</t>
  </si>
  <si>
    <t>590543570701539209</t>
  </si>
  <si>
    <t>92954199</t>
  </si>
  <si>
    <t>Adamowo</t>
  </si>
  <si>
    <t>590543570701408437</t>
  </si>
  <si>
    <t>92862345</t>
  </si>
  <si>
    <t>590543570701496953</t>
  </si>
  <si>
    <t>92064409</t>
  </si>
  <si>
    <t>Przetycz Folwark</t>
  </si>
  <si>
    <t>590543570701536178</t>
  </si>
  <si>
    <t>13786197</t>
  </si>
  <si>
    <t>Długosiodło, ul. Podborze</t>
  </si>
  <si>
    <t>590543570701538394</t>
  </si>
  <si>
    <t>13389097</t>
  </si>
  <si>
    <t>590543570701538981</t>
  </si>
  <si>
    <t>13786226</t>
  </si>
  <si>
    <t>Długosiodło, ul. Sportowa</t>
  </si>
  <si>
    <t>590543570701538387</t>
  </si>
  <si>
    <t>13789608</t>
  </si>
  <si>
    <t>Grądy Zalewne</t>
  </si>
  <si>
    <t>590543570701548119</t>
  </si>
  <si>
    <t>590543570701538295</t>
  </si>
  <si>
    <t>Stare Bosewo, ul. Papiernia</t>
  </si>
  <si>
    <t>590543570701538745</t>
  </si>
  <si>
    <t>Lipniak Majorat</t>
  </si>
  <si>
    <t>590543570701538950</t>
  </si>
  <si>
    <t>92064294</t>
  </si>
  <si>
    <t>590543570701540502</t>
  </si>
  <si>
    <t>92064295</t>
  </si>
  <si>
    <t>590543570701537144</t>
  </si>
  <si>
    <t>92064393</t>
  </si>
  <si>
    <t>Nowa Wieś, ul. Wakacyjna</t>
  </si>
  <si>
    <t>590543570701547884</t>
  </si>
  <si>
    <t>92064286</t>
  </si>
  <si>
    <t>590543570701538622</t>
  </si>
  <si>
    <t>89171064</t>
  </si>
  <si>
    <t>590543570701539216</t>
  </si>
  <si>
    <t>92754038</t>
  </si>
  <si>
    <t>590543570701538028</t>
  </si>
  <si>
    <t>89077884</t>
  </si>
  <si>
    <t>ul. Poniatowskiego</t>
  </si>
  <si>
    <t>590543570701548089</t>
  </si>
  <si>
    <t>590543570701538431</t>
  </si>
  <si>
    <t>91354296</t>
  </si>
  <si>
    <t>07-211</t>
  </si>
  <si>
    <t>590543570701547358</t>
  </si>
  <si>
    <t>92754018</t>
  </si>
  <si>
    <t>590543570701538677</t>
  </si>
  <si>
    <t>83143779</t>
  </si>
  <si>
    <t>Kalinowo 321/4</t>
  </si>
  <si>
    <t>590543570701538646</t>
  </si>
  <si>
    <t>97581715</t>
  </si>
  <si>
    <t>590543570701537151</t>
  </si>
  <si>
    <t>97581649</t>
  </si>
  <si>
    <t>Świetlica wiejska</t>
  </si>
  <si>
    <t>590543570701408420</t>
  </si>
  <si>
    <t>13403698</t>
  </si>
  <si>
    <t>Olszaki</t>
  </si>
  <si>
    <t>590543570701548041</t>
  </si>
  <si>
    <t>96239121</t>
  </si>
  <si>
    <t>Przepompownia ścieków</t>
  </si>
  <si>
    <t>ul. Kard. Wyszyńskiego</t>
  </si>
  <si>
    <t>590543570701538493</t>
  </si>
  <si>
    <t>94660188</t>
  </si>
  <si>
    <t>Biblioteka - Filia</t>
  </si>
  <si>
    <t>2B</t>
  </si>
  <si>
    <t>590543570701538011</t>
  </si>
  <si>
    <t>13403689</t>
  </si>
  <si>
    <t>590543570701538721</t>
  </si>
  <si>
    <t>96239108</t>
  </si>
  <si>
    <t>ul. Królowej Jadwigi</t>
  </si>
  <si>
    <t>590543570701548034</t>
  </si>
  <si>
    <t>94967828</t>
  </si>
  <si>
    <t>Prabuty</t>
  </si>
  <si>
    <t>5A</t>
  </si>
  <si>
    <t>590543570701535782</t>
  </si>
  <si>
    <t>96400850</t>
  </si>
  <si>
    <t>OSP</t>
  </si>
  <si>
    <t>590543570701535799</t>
  </si>
  <si>
    <t>92952283</t>
  </si>
  <si>
    <t>Stacja Uzdatniania Wody</t>
  </si>
  <si>
    <t>21D</t>
  </si>
  <si>
    <t>590543570701534495</t>
  </si>
  <si>
    <t>96400838</t>
  </si>
  <si>
    <t>Ujęcie wody</t>
  </si>
  <si>
    <t>590543570701539148</t>
  </si>
  <si>
    <t>94722410</t>
  </si>
  <si>
    <t>590543570701539827</t>
  </si>
  <si>
    <t>96239527</t>
  </si>
  <si>
    <t>590543570701538998</t>
  </si>
  <si>
    <t>90343389</t>
  </si>
  <si>
    <t>Zakład Gospodarki Komunalnej</t>
  </si>
  <si>
    <t>ul. Poświętne</t>
  </si>
  <si>
    <t>590543570701538530</t>
  </si>
  <si>
    <t>71866026</t>
  </si>
  <si>
    <t>Szalet publiczny</t>
  </si>
  <si>
    <t>ul. Kościuszki</t>
  </si>
  <si>
    <t>590543570701538417</t>
  </si>
  <si>
    <t>02805534</t>
  </si>
  <si>
    <t>ul. Polna</t>
  </si>
  <si>
    <t>590543570701548027</t>
  </si>
  <si>
    <t>96120825</t>
  </si>
  <si>
    <t>Kornaciska  Kwiatowa</t>
  </si>
  <si>
    <t>590543570701548096</t>
  </si>
  <si>
    <t>907565</t>
  </si>
  <si>
    <t>590543570701538424</t>
  </si>
  <si>
    <t>96239545</t>
  </si>
  <si>
    <t>Budynek Lecznicy</t>
  </si>
  <si>
    <t>Długosiodło, ul. Spacerowa</t>
  </si>
  <si>
    <t>590543570701538899</t>
  </si>
  <si>
    <t>OSP - Remiza</t>
  </si>
  <si>
    <t>590543570701538400</t>
  </si>
  <si>
    <t>96121183</t>
  </si>
  <si>
    <t>ul. Sportowa</t>
  </si>
  <si>
    <t>590543570701408352</t>
  </si>
  <si>
    <t>96239115</t>
  </si>
  <si>
    <t xml:space="preserve"> ul. Ostrołęcka III</t>
  </si>
  <si>
    <t>590543570701547860</t>
  </si>
  <si>
    <t>96239107</t>
  </si>
  <si>
    <t xml:space="preserve"> ul. Ostrołęcka I</t>
  </si>
  <si>
    <t>590543570701538516</t>
  </si>
  <si>
    <t>96400828</t>
  </si>
  <si>
    <t xml:space="preserve"> ul. Ostrołęcka II</t>
  </si>
  <si>
    <t>590543570701538486</t>
  </si>
  <si>
    <t>96239109</t>
  </si>
  <si>
    <t>Pompa głębinowa</t>
  </si>
  <si>
    <t>Stara Pecyna</t>
  </si>
  <si>
    <t>590543570701548102</t>
  </si>
  <si>
    <t>900725596</t>
  </si>
  <si>
    <t>Boisko Orlik i sala gimnastyczna</t>
  </si>
  <si>
    <t>590543570701538684</t>
  </si>
  <si>
    <t>01063287</t>
  </si>
  <si>
    <t>Staw Wiejski</t>
  </si>
  <si>
    <t>Jaszczułty, dz. nr ew. 140</t>
  </si>
  <si>
    <t>590543570701539285</t>
  </si>
  <si>
    <t>83557568</t>
  </si>
  <si>
    <t>Plac działka Nr ew. 115/3</t>
  </si>
  <si>
    <t xml:space="preserve">Wólka Piaseczna </t>
  </si>
  <si>
    <t>590543570701402510</t>
  </si>
  <si>
    <t>89077823</t>
  </si>
  <si>
    <t xml:space="preserve">Tężnia solankowa zewnętrzna </t>
  </si>
  <si>
    <t>Stare Bosewo, ul. Kolejowa</t>
  </si>
  <si>
    <t>590543570701402220</t>
  </si>
  <si>
    <t>83997188</t>
  </si>
  <si>
    <t xml:space="preserve">Budynek zaplecza sportowego </t>
  </si>
  <si>
    <t>590543570701538691</t>
  </si>
  <si>
    <t>04100628</t>
  </si>
  <si>
    <t>Przepompownia ścieków P9</t>
  </si>
  <si>
    <t>Stare Bosewo dz. 360 (ul. Szkolna)</t>
  </si>
  <si>
    <t>590543570701401469</t>
  </si>
  <si>
    <t>90509954</t>
  </si>
  <si>
    <t xml:space="preserve">Przepompownia ścieków </t>
  </si>
  <si>
    <t>Stare Bosewo dz. 205</t>
  </si>
  <si>
    <t>590543570701401476</t>
  </si>
  <si>
    <t>90994468</t>
  </si>
  <si>
    <t>Przepompownia ścieków P8</t>
  </si>
  <si>
    <t>Stare Bosewo dz. 157 (ul. Główna)</t>
  </si>
  <si>
    <t>590543570701401490</t>
  </si>
  <si>
    <t>91347288</t>
  </si>
  <si>
    <t>Przepompownia ścieków P6</t>
  </si>
  <si>
    <t>Stare Bosewo dz. 162/13 (ul. Prosta)</t>
  </si>
  <si>
    <t>590543570701401506</t>
  </si>
  <si>
    <t>91437986</t>
  </si>
  <si>
    <t>Przepompownia ścieków P7</t>
  </si>
  <si>
    <t>Stare Bosewo dz. 153/6 (ul. Miła)</t>
  </si>
  <si>
    <t>590543570701401513</t>
  </si>
  <si>
    <t>71871807</t>
  </si>
  <si>
    <t>Kornaciska dz. 152</t>
  </si>
  <si>
    <t>590543570701401483</t>
  </si>
  <si>
    <t>91302183</t>
  </si>
  <si>
    <t>Szalet Publiczny</t>
  </si>
  <si>
    <t>Długosiodło, ul. Pocztowa</t>
  </si>
  <si>
    <t>590543570701401575</t>
  </si>
  <si>
    <t>94451509</t>
  </si>
  <si>
    <t>Plac zabaw</t>
  </si>
  <si>
    <t>590543570701401445</t>
  </si>
  <si>
    <t>70936097</t>
  </si>
  <si>
    <t>PSZOK</t>
  </si>
  <si>
    <t xml:space="preserve">ul. Polna </t>
  </si>
  <si>
    <t>590543570701401346</t>
  </si>
  <si>
    <t>12261835</t>
  </si>
  <si>
    <t>590543570701539001</t>
  </si>
  <si>
    <t>91345405</t>
  </si>
  <si>
    <t xml:space="preserve">Gmina Długosiodło </t>
  </si>
  <si>
    <t>Budynek gminny</t>
  </si>
  <si>
    <t xml:space="preserve">Chrzczanka Włościańska, ul. Wspólna </t>
  </si>
  <si>
    <t>590543570701537908</t>
  </si>
  <si>
    <t>94722612</t>
  </si>
  <si>
    <t>inne</t>
  </si>
  <si>
    <t>dz.nr ew.357</t>
  </si>
  <si>
    <t>590543570701376033</t>
  </si>
  <si>
    <t>dz.nr ew.342</t>
  </si>
  <si>
    <t>590543570701398356</t>
  </si>
  <si>
    <t>Przepompownia ścieków P-10</t>
  </si>
  <si>
    <t>Stare Bosewo, ul. Rozwojowa</t>
  </si>
  <si>
    <t>dz.nr 414/2</t>
  </si>
  <si>
    <t>590543570701381112</t>
  </si>
  <si>
    <t>Przepompownia ścieków P-11</t>
  </si>
  <si>
    <t>Stare Bosewo, ul. Rozwojowa 19</t>
  </si>
  <si>
    <t>dz.nr417/11</t>
  </si>
  <si>
    <t>590543570701381075</t>
  </si>
  <si>
    <t>Przepompownia ścieków P-12</t>
  </si>
  <si>
    <t>Stare Bosewo, ul. Wesoła</t>
  </si>
  <si>
    <t>dz.nr420/2</t>
  </si>
  <si>
    <t>590543570701381068</t>
  </si>
  <si>
    <t>Wieża telekomunikacyjna</t>
  </si>
  <si>
    <t xml:space="preserve">ul. Kościuszki </t>
  </si>
  <si>
    <t>dz.nr753/2</t>
  </si>
  <si>
    <t>590543570701408147</t>
  </si>
  <si>
    <t>dz.nr 509</t>
  </si>
  <si>
    <t>590543570701408376</t>
  </si>
  <si>
    <t>Zbiornik Wodny</t>
  </si>
  <si>
    <t>dz. 752</t>
  </si>
  <si>
    <t>590543570701649779</t>
  </si>
  <si>
    <t>Gmina Długosiodło - obiekty z fotowoltaiką</t>
  </si>
  <si>
    <t>Oczyszczalnia ścieków</t>
  </si>
  <si>
    <t xml:space="preserve">Kornaciska, ul. Słoneczna </t>
  </si>
  <si>
    <t>590543570701315964</t>
  </si>
  <si>
    <t>04142737</t>
  </si>
  <si>
    <t>SUW Długosiodło</t>
  </si>
  <si>
    <t xml:space="preserve">ul. Poniatowskiego </t>
  </si>
  <si>
    <t>1a</t>
  </si>
  <si>
    <t>590543570701315971</t>
  </si>
  <si>
    <t>04101103</t>
  </si>
  <si>
    <t>SUW Stare Bosewo</t>
  </si>
  <si>
    <t xml:space="preserve">Stare Bosewo, ul. Wesoła </t>
  </si>
  <si>
    <t>590543570701315018</t>
  </si>
  <si>
    <t>04142701</t>
  </si>
  <si>
    <t>Basen</t>
  </si>
  <si>
    <t>590543570701315865</t>
  </si>
  <si>
    <t>56410346</t>
  </si>
  <si>
    <t>Budynek Urzędu Gminy</t>
  </si>
  <si>
    <t>590543570701316022</t>
  </si>
  <si>
    <t>88044637</t>
  </si>
  <si>
    <t>Ośrodek Zdrowia</t>
  </si>
  <si>
    <t xml:space="preserve">ul. Mickiewicza </t>
  </si>
  <si>
    <t>590543570701316046</t>
  </si>
  <si>
    <t>56407158</t>
  </si>
  <si>
    <t>Przedszkole Samorządowe</t>
  </si>
  <si>
    <t>590543570701316008</t>
  </si>
  <si>
    <t>56410331</t>
  </si>
  <si>
    <t>590543570701316039</t>
  </si>
  <si>
    <t>96400843</t>
  </si>
  <si>
    <t>Dom Kultury</t>
  </si>
  <si>
    <t>590543570701315858</t>
  </si>
  <si>
    <t>213357</t>
  </si>
  <si>
    <t>44A</t>
  </si>
  <si>
    <t>590543570701537960</t>
  </si>
  <si>
    <t>00907894</t>
  </si>
  <si>
    <t>C12A</t>
  </si>
  <si>
    <t>Stare Suski</t>
  </si>
  <si>
    <t>590543570701368489</t>
  </si>
  <si>
    <t>10344725</t>
  </si>
  <si>
    <t>OSP-remiza Długosiodło</t>
  </si>
  <si>
    <t>Długosiodło, ul. Królowej Jadwigi</t>
  </si>
  <si>
    <t>590543570701538264</t>
  </si>
  <si>
    <t>94722620</t>
  </si>
  <si>
    <t>OSP Blochy</t>
  </si>
  <si>
    <t>590543570701538042</t>
  </si>
  <si>
    <t>96121181</t>
  </si>
  <si>
    <t>Gminny Żłobek  w Długosiodle</t>
  </si>
  <si>
    <t xml:space="preserve">ul. T. Kościuszki </t>
  </si>
  <si>
    <t>3A</t>
  </si>
  <si>
    <t>590543570701391159</t>
  </si>
  <si>
    <t>Gmina Długosiodło - Szkoła Podstawowa im. Tadeusza Kościuszki w Długosiodle</t>
  </si>
  <si>
    <t>Szkoła Podstawowa im. T. Kościuszki</t>
  </si>
  <si>
    <t>szkoła</t>
  </si>
  <si>
    <t>ul. A. Mickiewicza</t>
  </si>
  <si>
    <t>590543570701538554</t>
  </si>
  <si>
    <t>56319933</t>
  </si>
  <si>
    <t>590543570701538325</t>
  </si>
  <si>
    <t>56352487</t>
  </si>
  <si>
    <t>Gmina Długosiodło - Szkoła Podstawowa im. Janusza Korczaka w Dalekiem</t>
  </si>
  <si>
    <t xml:space="preserve">Dalekie </t>
  </si>
  <si>
    <t>59A</t>
  </si>
  <si>
    <t>590543570701539247</t>
  </si>
  <si>
    <t>98124001</t>
  </si>
  <si>
    <t>590543570701547938</t>
  </si>
  <si>
    <t>92064060</t>
  </si>
  <si>
    <t>Gmina Długosiodło - Szkoła Podstawowa im. Ppor. AK Zośki Tadeusza Zawadzkiego w Sieczychach</t>
  </si>
  <si>
    <t>Szkoła Podstawowa im. Ppor. AK Zośki T. Zawadzkiego</t>
  </si>
  <si>
    <t>590543570701538608</t>
  </si>
  <si>
    <t>00216964</t>
  </si>
  <si>
    <t>590543570701538547</t>
  </si>
  <si>
    <t>56280486</t>
  </si>
  <si>
    <t>Gmina Długosiodło -  Zespół Szkół w Starym Bosewie</t>
  </si>
  <si>
    <t>Zespół Szkół w Starym Bosewie</t>
  </si>
  <si>
    <t>590543570701538868</t>
  </si>
  <si>
    <t>56279132</t>
  </si>
  <si>
    <t>590543570701547532</t>
  </si>
  <si>
    <t>56280491</t>
  </si>
  <si>
    <t>Gmina Długosiodło - Szkoła Podstawowa im. Jana Pawła II w Blochach</t>
  </si>
  <si>
    <t>Szkoła Podstawowa im. Jana Pawła II</t>
  </si>
  <si>
    <t>Blochy, ul. Spacerowa</t>
  </si>
  <si>
    <t>590543570701547945</t>
  </si>
  <si>
    <t>00149415</t>
  </si>
  <si>
    <t>Szkoła Podstawowa im. J. Korczaka</t>
  </si>
  <si>
    <t>Szpital Powiatowy GAJDA-MED. Sp. z o.o.</t>
  </si>
  <si>
    <t xml:space="preserve">Kwiatkowskiego </t>
  </si>
  <si>
    <t>590243872015326777</t>
  </si>
  <si>
    <t>Przychodnia</t>
  </si>
  <si>
    <t>3 MAJA</t>
  </si>
  <si>
    <t xml:space="preserve"> 590243872015509613</t>
  </si>
  <si>
    <t>Pogotowie</t>
  </si>
  <si>
    <t>3 Maja</t>
  </si>
  <si>
    <t>590243872015728151</t>
  </si>
  <si>
    <t>7048386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</si>
  <si>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</si>
  <si>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 xml:space="preserve"> od 01.01.2027 r. do 31.12.2027 r.</t>
    </r>
  </si>
  <si>
    <t xml:space="preserve"> Województwo Mazowieckie - Ośrodek Edukacji Informatycznej i Zastosowań Komputerów w Warszawie</t>
  </si>
  <si>
    <t>Ośrodek Edukacji Informatycznej</t>
  </si>
  <si>
    <t>Raszyńska</t>
  </si>
  <si>
    <t>8/10</t>
  </si>
  <si>
    <t>590380100004541093</t>
  </si>
  <si>
    <t>02191922</t>
  </si>
  <si>
    <t xml:space="preserve">Stoen Operator </t>
  </si>
  <si>
    <t>Nowogrodzka</t>
  </si>
  <si>
    <t>73</t>
  </si>
  <si>
    <t>02-006</t>
  </si>
  <si>
    <t>590380100004516909</t>
  </si>
  <si>
    <t>32891299</t>
  </si>
  <si>
    <t>Ośrodek Edukacji Informatycznej i Zastosowań Komputerów</t>
  </si>
  <si>
    <t>Mazowieckie Samorządowe Centrum  Doskonalenia Nauczycieli</t>
  </si>
  <si>
    <t>MSCDN Wydział Płock</t>
  </si>
  <si>
    <t>Gałczyńskiego</t>
  </si>
  <si>
    <t>590243871016428091</t>
  </si>
  <si>
    <t>96637144</t>
  </si>
  <si>
    <t>MSCDN Wydział Radom</t>
  </si>
  <si>
    <t>590543560101697906</t>
  </si>
  <si>
    <t>MSCDN Wydział Siedlce</t>
  </si>
  <si>
    <t>Asłanowicza</t>
  </si>
  <si>
    <t>590543570601247785</t>
  </si>
  <si>
    <t>44300296</t>
  </si>
  <si>
    <t>MSCDN Warszawa</t>
  </si>
  <si>
    <t>590380100000766018</t>
  </si>
  <si>
    <t>4571148</t>
  </si>
  <si>
    <t>Województwo Mazowieckie - Mazowieckie Samorządowe Centrum  Doskonalenia Nauczycieli</t>
  </si>
  <si>
    <t>Kalwaryjska 3</t>
  </si>
  <si>
    <t>796-286-74-09</t>
  </si>
  <si>
    <t>26-640</t>
  </si>
  <si>
    <t>Skaryszew</t>
  </si>
  <si>
    <t>Państwowa Akademia Nauk Stosowanych im. Ignacego Mościckiego w Ciechanowie</t>
  </si>
  <si>
    <t>566-18-05-832</t>
  </si>
  <si>
    <t>Narutowicza 9</t>
  </si>
  <si>
    <t>Województwo Mazowieckie - Ośrodek Edukacji Informatycznej i Zastosowań Komputerów w Warszawie</t>
  </si>
  <si>
    <t>Instytut Ekonomiki Rolnictwa i Gospodarki Żywnościowej PIB</t>
  </si>
  <si>
    <t xml:space="preserve">Państwowy Instytut Badawczy </t>
  </si>
  <si>
    <t>Jasna</t>
  </si>
  <si>
    <t>00-003</t>
  </si>
  <si>
    <t>590380100000378297</t>
  </si>
  <si>
    <t>4123100</t>
  </si>
  <si>
    <t xml:space="preserve">Dąbrowskiego </t>
  </si>
  <si>
    <t>00-057</t>
  </si>
  <si>
    <t>590380100000440628</t>
  </si>
  <si>
    <t>10042550</t>
  </si>
  <si>
    <t>Świętokrzyska</t>
  </si>
  <si>
    <t>590380100000378259</t>
  </si>
  <si>
    <t>32890935</t>
  </si>
  <si>
    <t>00-006</t>
  </si>
  <si>
    <t>590380100000380375</t>
  </si>
  <si>
    <t>4123156</t>
  </si>
  <si>
    <t>Państwowa Akademia Nauk Stosowanych</t>
  </si>
  <si>
    <t xml:space="preserve">06-500 </t>
  </si>
  <si>
    <t>590243876030889460</t>
  </si>
  <si>
    <t>11571520</t>
  </si>
  <si>
    <t xml:space="preserve">Narutowicza </t>
  </si>
  <si>
    <t>4a</t>
  </si>
  <si>
    <t>590243872015572556</t>
  </si>
  <si>
    <t>58008323</t>
  </si>
  <si>
    <t>40,0</t>
  </si>
  <si>
    <t>28a</t>
  </si>
  <si>
    <t>590243872015526917</t>
  </si>
  <si>
    <t>30026120</t>
  </si>
  <si>
    <t>590243872015609559</t>
  </si>
  <si>
    <t>55137036</t>
  </si>
  <si>
    <t>50,0</t>
  </si>
  <si>
    <t>Wojska Polskiego</t>
  </si>
  <si>
    <t>590243872015756352</t>
  </si>
  <si>
    <t>30018483</t>
  </si>
  <si>
    <t>590243872015655501</t>
  </si>
  <si>
    <t>30026147</t>
  </si>
  <si>
    <t>Województwo Mazowieckie -  Krajowy Ośrodek Mieszkalno-Rehabilitacyjny dla Osób Chorych na SM</t>
  </si>
  <si>
    <t>Gmina Rząśnik - Urząd Gminy w Rząśniku</t>
  </si>
  <si>
    <t>Urząd Gminy w Rząśniku</t>
  </si>
  <si>
    <t>Jesionowa</t>
  </si>
  <si>
    <t>590543570701533221</t>
  </si>
  <si>
    <t>02958128</t>
  </si>
  <si>
    <t>Urząd Gminy w Rząśniku (piec)</t>
  </si>
  <si>
    <t>590543570701523673</t>
  </si>
  <si>
    <t>56966820</t>
  </si>
  <si>
    <t>Dom Kultury w Dąbrowie</t>
  </si>
  <si>
    <t xml:space="preserve">Dąbrowa </t>
  </si>
  <si>
    <t>590543570701537465</t>
  </si>
  <si>
    <t>56987265</t>
  </si>
  <si>
    <t>Świetlica Wiejska w Ochudnie</t>
  </si>
  <si>
    <t>Ochudno</t>
  </si>
  <si>
    <t>07-202</t>
  </si>
  <si>
    <t>590543570701536956</t>
  </si>
  <si>
    <t>56987225</t>
  </si>
  <si>
    <t xml:space="preserve">Ochotnicza Straż Pożarna Wólka Lubielska </t>
  </si>
  <si>
    <t xml:space="preserve">Wólka Lubielska </t>
  </si>
  <si>
    <t>07-207</t>
  </si>
  <si>
    <t>590543570700742167</t>
  </si>
  <si>
    <t>02746053</t>
  </si>
  <si>
    <t xml:space="preserve">M. Kopernika </t>
  </si>
  <si>
    <t>590543570700962626</t>
  </si>
  <si>
    <t>56779850</t>
  </si>
  <si>
    <t>590543570700957387</t>
  </si>
  <si>
    <t>82499347</t>
  </si>
  <si>
    <t xml:space="preserve">Świetlica Wiejska w Nowych Wielątkach </t>
  </si>
  <si>
    <t xml:space="preserve">Nowe Wielątki </t>
  </si>
  <si>
    <t>590543570700946534</t>
  </si>
  <si>
    <t>56188240</t>
  </si>
  <si>
    <t>Ochotnicza Straż Pożarna Komorowo</t>
  </si>
  <si>
    <t>Komorowo</t>
  </si>
  <si>
    <t>590543570700708439</t>
  </si>
  <si>
    <t>10980577</t>
  </si>
  <si>
    <t xml:space="preserve">Tężnia solankowa </t>
  </si>
  <si>
    <t>Nowy Lubiel</t>
  </si>
  <si>
    <t>dz. 4</t>
  </si>
  <si>
    <t>590543570701591405</t>
  </si>
  <si>
    <t>92064245</t>
  </si>
  <si>
    <t>Dąbrowa (lokal użytkowy)</t>
  </si>
  <si>
    <t>590543570700610251</t>
  </si>
  <si>
    <t>82540146</t>
  </si>
  <si>
    <t>Gmina Rząśnik - Szkoła Podstawowa im. ks. J. Twardowskiego w Rząśniku</t>
  </si>
  <si>
    <t>Szkoła Podstawowa w Rząśniku</t>
  </si>
  <si>
    <t xml:space="preserve">Szkoła Podstawowa </t>
  </si>
  <si>
    <t>Wyszkowska</t>
  </si>
  <si>
    <t>50 B</t>
  </si>
  <si>
    <t>590543570701523680</t>
  </si>
  <si>
    <t>04100622</t>
  </si>
  <si>
    <t>Gmina Rząśnik - Szkoła Podstawowa im. ks. J. Trzaskomy w Porządziu</t>
  </si>
  <si>
    <t>Szkoła Podstawowa w Porządziu</t>
  </si>
  <si>
    <t xml:space="preserve">Porządzie </t>
  </si>
  <si>
    <t>93</t>
  </si>
  <si>
    <t>590543570701537748</t>
  </si>
  <si>
    <t>00220795</t>
  </si>
  <si>
    <t>Gmina Rząśnik - Szkoła Podstawowa im. Orła Białego w Komorowie</t>
  </si>
  <si>
    <t>Szkoła Podstawowa w Komorowie</t>
  </si>
  <si>
    <t>590543570701537526</t>
  </si>
  <si>
    <t>00212183</t>
  </si>
  <si>
    <t>Gmina Rząśnik - Szkoła Podstawowa  im. Jana Pawła II w Bielinie</t>
  </si>
  <si>
    <t xml:space="preserve"> Szkoła Podstawowa w Bielinie</t>
  </si>
  <si>
    <t>Bielino</t>
  </si>
  <si>
    <t>32A</t>
  </si>
  <si>
    <t>590543570701537366</t>
  </si>
  <si>
    <t>00220793</t>
  </si>
  <si>
    <t>Gmina Rząśnik - Szkoła Podstawowa im. ks. Kard. S. Wyszyńskiego w Starym Lubielu</t>
  </si>
  <si>
    <t>Szkoła Podstawowa w Starym Lubielu</t>
  </si>
  <si>
    <t>Stary Lubiel</t>
  </si>
  <si>
    <t>22a</t>
  </si>
  <si>
    <t>590543570701523734</t>
  </si>
  <si>
    <t>00220799</t>
  </si>
  <si>
    <t>Gminna Biblioteka Publiczna w Rząśniku</t>
  </si>
  <si>
    <t xml:space="preserve">Gminna Biblioteka Publiczna </t>
  </si>
  <si>
    <t xml:space="preserve">Filia Biblioteczna </t>
  </si>
  <si>
    <t>590543570700715574</t>
  </si>
  <si>
    <t>82330970</t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</si>
  <si>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01.01.2027 r. do 31.12.2027 r.</t>
    </r>
  </si>
  <si>
    <t xml:space="preserve">Gmina Rząśnik - Zakład Gospodarki Komunalnej w Rząśniku - oświetlenie uliczne </t>
  </si>
  <si>
    <r>
      <t xml:space="preserve">szacowane zużycie energii [kWh] w okresie </t>
    </r>
    <r>
      <rPr>
        <b/>
        <sz val="10"/>
        <rFont val="Calibri"/>
        <family val="2"/>
        <charset val="238"/>
      </rPr>
      <t>od 01.01.2026 r. do 31.12.2026 r.</t>
    </r>
    <r>
      <rPr>
        <sz val="10"/>
        <rFont val="Calibri"/>
        <family val="2"/>
        <charset val="238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</si>
  <si>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</rPr>
      <t>od 01.01.2027 r. do 31.12.2027 r.</t>
    </r>
    <r>
      <rPr>
        <sz val="10"/>
        <rFont val="Calibri"/>
        <family val="2"/>
        <charset val="238"/>
      </rPr>
      <t xml:space="preserve">  </t>
    </r>
  </si>
  <si>
    <t>ZGK w Rząśniku</t>
  </si>
  <si>
    <t>Dąbrowa</t>
  </si>
  <si>
    <t>590543570701537427</t>
  </si>
  <si>
    <t>95882023</t>
  </si>
  <si>
    <t>590543570701536895</t>
  </si>
  <si>
    <t>92062985</t>
  </si>
  <si>
    <t>590543570701536901</t>
  </si>
  <si>
    <t>92063657</t>
  </si>
  <si>
    <t>590543570701536871</t>
  </si>
  <si>
    <t>92064456</t>
  </si>
  <si>
    <t>590543570701536925</t>
  </si>
  <si>
    <t>92953142</t>
  </si>
  <si>
    <t>590543570701536888</t>
  </si>
  <si>
    <t>92953141</t>
  </si>
  <si>
    <t>590543570701536918</t>
  </si>
  <si>
    <t>92062896</t>
  </si>
  <si>
    <t>590543570701536864</t>
  </si>
  <si>
    <t>92953122</t>
  </si>
  <si>
    <t>Wólka-Wojciechówek</t>
  </si>
  <si>
    <t>590543570701523819</t>
  </si>
  <si>
    <t>92952358</t>
  </si>
  <si>
    <t>590543570701537458</t>
  </si>
  <si>
    <t>92952361</t>
  </si>
  <si>
    <t>590543570701537533</t>
  </si>
  <si>
    <t>92952916</t>
  </si>
  <si>
    <t>590543570701547921</t>
  </si>
  <si>
    <t>92953125</t>
  </si>
  <si>
    <t>590543570701537540</t>
  </si>
  <si>
    <t>92953150</t>
  </si>
  <si>
    <t>Wielątki Folwark</t>
  </si>
  <si>
    <t>590543570701556640</t>
  </si>
  <si>
    <t>92952359</t>
  </si>
  <si>
    <t>Nowe Wielątki</t>
  </si>
  <si>
    <t>590543570701537601</t>
  </si>
  <si>
    <t>92953146</t>
  </si>
  <si>
    <t>Gołystok</t>
  </si>
  <si>
    <t>590543570701537489</t>
  </si>
  <si>
    <t>92064524</t>
  </si>
  <si>
    <t xml:space="preserve">Rząśnik ul. Marii Konopnickiej </t>
  </si>
  <si>
    <t>590543570701547914</t>
  </si>
  <si>
    <t>94722628</t>
  </si>
  <si>
    <t>Wólka Lubielska</t>
  </si>
  <si>
    <t>590543570701523772</t>
  </si>
  <si>
    <t>92953089</t>
  </si>
  <si>
    <t>Rogóźno</t>
  </si>
  <si>
    <t>590543570701537892</t>
  </si>
  <si>
    <t>92952351</t>
  </si>
  <si>
    <t>Dąbrowa Trzecie Pole</t>
  </si>
  <si>
    <t>590543570701537472</t>
  </si>
  <si>
    <t>92952348</t>
  </si>
  <si>
    <t>590543570701537809</t>
  </si>
  <si>
    <t>55245376</t>
  </si>
  <si>
    <t>590543570701537861</t>
  </si>
  <si>
    <t>30538381</t>
  </si>
  <si>
    <t>590543570701537755</t>
  </si>
  <si>
    <t>92952357</t>
  </si>
  <si>
    <t>590543570701537786</t>
  </si>
  <si>
    <t>92952421</t>
  </si>
  <si>
    <t>590543570701534440</t>
  </si>
  <si>
    <t>56966809</t>
  </si>
  <si>
    <t>590543570701537380</t>
  </si>
  <si>
    <t>92749292</t>
  </si>
  <si>
    <t>590543570701537373</t>
  </si>
  <si>
    <t>92953043</t>
  </si>
  <si>
    <t>590543570701537618</t>
  </si>
  <si>
    <t>92952749</t>
  </si>
  <si>
    <t>Dąbrowa St. Wieś</t>
  </si>
  <si>
    <t>590543570701537441</t>
  </si>
  <si>
    <t>92953143</t>
  </si>
  <si>
    <t>590543570701537571</t>
  </si>
  <si>
    <t>92952339</t>
  </si>
  <si>
    <t>590543570701537564</t>
  </si>
  <si>
    <t>92952754</t>
  </si>
  <si>
    <t>590543570701537557</t>
  </si>
  <si>
    <t>92952360</t>
  </si>
  <si>
    <t>590543570701537595</t>
  </si>
  <si>
    <t>56966836</t>
  </si>
  <si>
    <t>590543570701537588</t>
  </si>
  <si>
    <t>92952356</t>
  </si>
  <si>
    <t>Wincentowo</t>
  </si>
  <si>
    <t>590543570701556657</t>
  </si>
  <si>
    <t>92953120</t>
  </si>
  <si>
    <t>590543570701523741</t>
  </si>
  <si>
    <t>92953151</t>
  </si>
  <si>
    <t>590543570701537915</t>
  </si>
  <si>
    <t>92952365</t>
  </si>
  <si>
    <t>590543570701534396</t>
  </si>
  <si>
    <t>30470076</t>
  </si>
  <si>
    <t>590543570701534327</t>
  </si>
  <si>
    <t>92953133</t>
  </si>
  <si>
    <t>Janowo</t>
  </si>
  <si>
    <t>590543570701556800</t>
  </si>
  <si>
    <t>56971211</t>
  </si>
  <si>
    <t>590543570701537496</t>
  </si>
  <si>
    <t>92953123</t>
  </si>
  <si>
    <t>Grodziczno</t>
  </si>
  <si>
    <t>590543570701537502</t>
  </si>
  <si>
    <t>92953140</t>
  </si>
  <si>
    <t>Wólka Przekory</t>
  </si>
  <si>
    <t>590543570701523789</t>
  </si>
  <si>
    <t>30537761</t>
  </si>
  <si>
    <t>Wola Polewna</t>
  </si>
  <si>
    <t>590543570701547907</t>
  </si>
  <si>
    <t>92952366</t>
  </si>
  <si>
    <t>Plewica</t>
  </si>
  <si>
    <t>590543570701537717</t>
  </si>
  <si>
    <t>92952343</t>
  </si>
  <si>
    <t>Wólka Folwark</t>
  </si>
  <si>
    <t>590543570701523796</t>
  </si>
  <si>
    <t>92953126</t>
  </si>
  <si>
    <t>590543570701533726</t>
  </si>
  <si>
    <t>92683759</t>
  </si>
  <si>
    <t>Osiny</t>
  </si>
  <si>
    <t>590543570701537687</t>
  </si>
  <si>
    <t>92953127</t>
  </si>
  <si>
    <t>Ostrówek</t>
  </si>
  <si>
    <t>590543570701537694</t>
  </si>
  <si>
    <t>30537852</t>
  </si>
  <si>
    <t>590543570701537700</t>
  </si>
  <si>
    <t>97581795</t>
  </si>
  <si>
    <t>590543570701537724</t>
  </si>
  <si>
    <t>30538380</t>
  </si>
  <si>
    <t>590543570701537793</t>
  </si>
  <si>
    <t>55245231</t>
  </si>
  <si>
    <t>Grądy Polewne</t>
  </si>
  <si>
    <t>590543570701556787</t>
  </si>
  <si>
    <t>13719839</t>
  </si>
  <si>
    <t>590543570701556770</t>
  </si>
  <si>
    <t>13789440</t>
  </si>
  <si>
    <t>Macieja Rataja</t>
  </si>
  <si>
    <t>590543570701534563</t>
  </si>
  <si>
    <t>13367228</t>
  </si>
  <si>
    <t>590543570701556794</t>
  </si>
  <si>
    <t>30537853</t>
  </si>
  <si>
    <t>590543570701534402</t>
  </si>
  <si>
    <t>30537988</t>
  </si>
  <si>
    <t>Wielatki Folwark</t>
  </si>
  <si>
    <t>590543570701556633</t>
  </si>
  <si>
    <t>13789439</t>
  </si>
  <si>
    <t>590543570701547891</t>
  </si>
  <si>
    <t>30537759</t>
  </si>
  <si>
    <t>590543570701537779</t>
  </si>
  <si>
    <t>92952335</t>
  </si>
  <si>
    <t>590543570701537762</t>
  </si>
  <si>
    <t>92953128</t>
  </si>
  <si>
    <t>590543570701556626</t>
  </si>
  <si>
    <t>97581774</t>
  </si>
  <si>
    <t>590543570701523802</t>
  </si>
  <si>
    <t>92953149</t>
  </si>
  <si>
    <t>590543570701523765</t>
  </si>
  <si>
    <t>92952330</t>
  </si>
  <si>
    <t>Nury</t>
  </si>
  <si>
    <t>590543570701547853</t>
  </si>
  <si>
    <t>97581778</t>
  </si>
  <si>
    <t xml:space="preserve">07-205 </t>
  </si>
  <si>
    <t>590543570701537649</t>
  </si>
  <si>
    <t>25699543</t>
  </si>
  <si>
    <t>590543570701537632</t>
  </si>
  <si>
    <t>26200124</t>
  </si>
  <si>
    <t>590543570701537519</t>
  </si>
  <si>
    <t>26200120</t>
  </si>
  <si>
    <t>590543570701556664</t>
  </si>
  <si>
    <t>26337549</t>
  </si>
  <si>
    <t>590543570701376040</t>
  </si>
  <si>
    <t>30538389</t>
  </si>
  <si>
    <t>Wólka Wojciechówek</t>
  </si>
  <si>
    <t xml:space="preserve"> dz. 33, 123</t>
  </si>
  <si>
    <t>590543570701372752</t>
  </si>
  <si>
    <t>30538378</t>
  </si>
  <si>
    <t xml:space="preserve">Wola Polewna </t>
  </si>
  <si>
    <t>dz. 207</t>
  </si>
  <si>
    <t>590543570701402992</t>
  </si>
  <si>
    <t>56971056</t>
  </si>
  <si>
    <t xml:space="preserve">Nowy Lubiel </t>
  </si>
  <si>
    <t>590543570701537625</t>
  </si>
  <si>
    <t>92952341</t>
  </si>
  <si>
    <t>590543570701537878</t>
  </si>
  <si>
    <t>55245218</t>
  </si>
  <si>
    <t>590543570701537434</t>
  </si>
  <si>
    <t>13884196</t>
  </si>
  <si>
    <t>Targowisko (oświetlenie)</t>
  </si>
  <si>
    <t>590543570701523604</t>
  </si>
  <si>
    <t>02958126</t>
  </si>
  <si>
    <t>Gmina Rząśnik - Zakład Gospodarki Komunalnej w Rząśniku</t>
  </si>
  <si>
    <t>590543570701523703</t>
  </si>
  <si>
    <t>01013155</t>
  </si>
  <si>
    <t>108 A</t>
  </si>
  <si>
    <t>590543570701523628</t>
  </si>
  <si>
    <t>96239530</t>
  </si>
  <si>
    <t>88 a</t>
  </si>
  <si>
    <t>590543570701533344</t>
  </si>
  <si>
    <t>93819115</t>
  </si>
  <si>
    <t>590543570701523635</t>
  </si>
  <si>
    <t>93819004</t>
  </si>
  <si>
    <t>590543570701537816</t>
  </si>
  <si>
    <t>02958124</t>
  </si>
  <si>
    <t>590543570701537847</t>
  </si>
  <si>
    <t>02958127</t>
  </si>
  <si>
    <t>590543570701537823</t>
  </si>
  <si>
    <t>94336306</t>
  </si>
  <si>
    <t>590543570701537830</t>
  </si>
  <si>
    <t>02958122</t>
  </si>
  <si>
    <t>590543570701537854</t>
  </si>
  <si>
    <t>94974409</t>
  </si>
  <si>
    <t>590543570701537663</t>
  </si>
  <si>
    <t>02958125</t>
  </si>
  <si>
    <t>590543570701537670</t>
  </si>
  <si>
    <t>02958118</t>
  </si>
  <si>
    <t>590543570701547686</t>
  </si>
  <si>
    <t>02958123</t>
  </si>
  <si>
    <t>590543570701537656</t>
  </si>
  <si>
    <t>02958119</t>
  </si>
  <si>
    <t>M. Konopnickiej</t>
  </si>
  <si>
    <t>590543570701523598</t>
  </si>
  <si>
    <t>93793242</t>
  </si>
  <si>
    <t>590543570701523642</t>
  </si>
  <si>
    <t>56400360</t>
  </si>
  <si>
    <t>590543570701536949</t>
  </si>
  <si>
    <t>00908524</t>
  </si>
  <si>
    <t>590543570701523758</t>
  </si>
  <si>
    <t>56407172</t>
  </si>
  <si>
    <t>Rząśnik ul. Rataja</t>
  </si>
  <si>
    <t>590543570701523710</t>
  </si>
  <si>
    <t>02749361</t>
  </si>
  <si>
    <t xml:space="preserve">Rząśnik ul. Lubielska  </t>
  </si>
  <si>
    <t>dz. nr. 50</t>
  </si>
  <si>
    <t>590543570701402954</t>
  </si>
  <si>
    <t>Lokal mieszkalny</t>
  </si>
  <si>
    <t>590543570701368885</t>
  </si>
  <si>
    <t>590543570700881767</t>
  </si>
  <si>
    <t>56920307</t>
  </si>
  <si>
    <t>Gmina Somianka</t>
  </si>
  <si>
    <t>Przedszkole Nowe Wypychy</t>
  </si>
  <si>
    <t>Nowe Wypychy</t>
  </si>
  <si>
    <t>07-203</t>
  </si>
  <si>
    <t>Somianka</t>
  </si>
  <si>
    <t>590543570701408710</t>
  </si>
  <si>
    <t>12593246</t>
  </si>
  <si>
    <t>Wielęcin</t>
  </si>
  <si>
    <t>590543570701401872</t>
  </si>
  <si>
    <t>30465973</t>
  </si>
  <si>
    <t>Budynek po poczcie ( wynajm)</t>
  </si>
  <si>
    <t>Popowo Kościelne</t>
  </si>
  <si>
    <t>590543570701408871</t>
  </si>
  <si>
    <t>25882534</t>
  </si>
  <si>
    <t>Ostrowy</t>
  </si>
  <si>
    <t>590543570701496007</t>
  </si>
  <si>
    <t>82501007</t>
  </si>
  <si>
    <t>Urząd Gminy</t>
  </si>
  <si>
    <t xml:space="preserve">Somianka ul. Armii Krajowej </t>
  </si>
  <si>
    <t>590543570701496014</t>
  </si>
  <si>
    <t>56424396</t>
  </si>
  <si>
    <t>Ośrodek Zdrowia Somianka</t>
  </si>
  <si>
    <t>Somianka ul. Jana Pawła II</t>
  </si>
  <si>
    <t>105</t>
  </si>
  <si>
    <t>590543570701499022</t>
  </si>
  <si>
    <t>56410406</t>
  </si>
  <si>
    <t>Wypożyczalnia rowerów GOK</t>
  </si>
  <si>
    <t>590543570701494669</t>
  </si>
  <si>
    <t>Wólka Somiankowska</t>
  </si>
  <si>
    <t>590543570701501510</t>
  </si>
  <si>
    <t>57022543</t>
  </si>
  <si>
    <t>590543570701490456</t>
  </si>
  <si>
    <t>02749355</t>
  </si>
  <si>
    <t>Skorki</t>
  </si>
  <si>
    <t>590543570701499770</t>
  </si>
  <si>
    <t>02749369</t>
  </si>
  <si>
    <t>Lokal po bibliotece bud. dr.</t>
  </si>
  <si>
    <t>590543570701493242</t>
  </si>
  <si>
    <t>Świetlica i biblioteka H</t>
  </si>
  <si>
    <t>590543570701407300</t>
  </si>
  <si>
    <t>stacja uzdatniania wody</t>
  </si>
  <si>
    <t>Celinowo</t>
  </si>
  <si>
    <t>590543570701499640</t>
  </si>
  <si>
    <t>94722523</t>
  </si>
  <si>
    <t>Stare Wypychy</t>
  </si>
  <si>
    <t>590543570701499626</t>
  </si>
  <si>
    <t>04100618</t>
  </si>
  <si>
    <t>przepompownia ścieków</t>
  </si>
  <si>
    <t>Somianka ul. Ogrodowa</t>
  </si>
  <si>
    <t>590543570701496267</t>
  </si>
  <si>
    <t>57024368</t>
  </si>
  <si>
    <t>Michalin</t>
  </si>
  <si>
    <t>590543570701413646</t>
  </si>
  <si>
    <t>10701089</t>
  </si>
  <si>
    <t>122</t>
  </si>
  <si>
    <t>590543570701490777</t>
  </si>
  <si>
    <t>56987240</t>
  </si>
  <si>
    <t>oczyszczalnia ścieków</t>
  </si>
  <si>
    <t>590543570701492801</t>
  </si>
  <si>
    <t>56407279</t>
  </si>
  <si>
    <t>Somianka ul. Dolna</t>
  </si>
  <si>
    <t>590543570701490012</t>
  </si>
  <si>
    <t>56971240</t>
  </si>
  <si>
    <t xml:space="preserve">Somianka ul. Jana Pawła II </t>
  </si>
  <si>
    <t>590543570701492368</t>
  </si>
  <si>
    <t>57024375</t>
  </si>
  <si>
    <t xml:space="preserve">Somianka ul. Szkolna </t>
  </si>
  <si>
    <t>590543570701493235</t>
  </si>
  <si>
    <t>02681913</t>
  </si>
  <si>
    <t>72</t>
  </si>
  <si>
    <t>590543570701494263</t>
  </si>
  <si>
    <t>56909068</t>
  </si>
  <si>
    <t xml:space="preserve">stacja uzdatniania wody </t>
  </si>
  <si>
    <t>103</t>
  </si>
  <si>
    <t>590543570701408727</t>
  </si>
  <si>
    <t>56407273</t>
  </si>
  <si>
    <t>Somianka ul. Serocka</t>
  </si>
  <si>
    <t>590543570701500452</t>
  </si>
  <si>
    <t>30442116</t>
  </si>
  <si>
    <t>lokal mieszkalny</t>
  </si>
  <si>
    <t>101/2</t>
  </si>
  <si>
    <t>590543570700931769</t>
  </si>
  <si>
    <t>30547016</t>
  </si>
  <si>
    <t>Sala obrad</t>
  </si>
  <si>
    <t>590543570701368540</t>
  </si>
  <si>
    <t>Targowisko dz. 134</t>
  </si>
  <si>
    <t>590543570701401520</t>
  </si>
  <si>
    <t xml:space="preserve">Stary Mystkówiec </t>
  </si>
  <si>
    <t>40A</t>
  </si>
  <si>
    <t>590543570701615149</t>
  </si>
  <si>
    <t>Stare Kozłowo</t>
  </si>
  <si>
    <t>20A</t>
  </si>
  <si>
    <t>590543570701591368</t>
  </si>
  <si>
    <t>02866532</t>
  </si>
  <si>
    <t>budynek mieszkalny</t>
  </si>
  <si>
    <t>ul. Malwowa Popowo-Parcele</t>
  </si>
  <si>
    <t>590543570700708828</t>
  </si>
  <si>
    <t>56904074</t>
  </si>
  <si>
    <t>Budynek po banku</t>
  </si>
  <si>
    <t>590543570700738733</t>
  </si>
  <si>
    <t>Gminny Ośrodek Kultury w Somiance</t>
  </si>
  <si>
    <t>Kręgi</t>
  </si>
  <si>
    <t>590543570701500346</t>
  </si>
  <si>
    <t>GOK</t>
  </si>
  <si>
    <t>590543570701496083</t>
  </si>
  <si>
    <t>30442115</t>
  </si>
  <si>
    <t>Szkoła Podstawowa w Woli Mystkowskiej</t>
  </si>
  <si>
    <t>Wola Mystkowska</t>
  </si>
  <si>
    <t>590543570701403548</t>
  </si>
  <si>
    <t>31004398</t>
  </si>
  <si>
    <t>Szkoła Podstawowa w Ulasku</t>
  </si>
  <si>
    <t>Gabinet stomatologiczny</t>
  </si>
  <si>
    <t>Ulasek</t>
  </si>
  <si>
    <t xml:space="preserve">07-203 </t>
  </si>
  <si>
    <t>590543570701402312</t>
  </si>
  <si>
    <t>83997639</t>
  </si>
  <si>
    <t>Gmina Somianka- obiekty z fotowoltaiką</t>
  </si>
  <si>
    <t xml:space="preserve">OSP </t>
  </si>
  <si>
    <t>590543570701314592</t>
  </si>
  <si>
    <t>Jackowo Dolne</t>
  </si>
  <si>
    <t>25B</t>
  </si>
  <si>
    <t>590543570701313472</t>
  </si>
  <si>
    <t xml:space="preserve">Ulasek </t>
  </si>
  <si>
    <t>28A</t>
  </si>
  <si>
    <t>590543570701314455</t>
  </si>
  <si>
    <t xml:space="preserve">Szkoła Podstawowa w Somiance </t>
  </si>
  <si>
    <t>Somianka ul. Szkolna</t>
  </si>
  <si>
    <t>590543570701314462</t>
  </si>
  <si>
    <t>Szkoła Podstawowa Wola Mystkowska</t>
  </si>
  <si>
    <t>590543570701314479</t>
  </si>
  <si>
    <t>Somianka ul. Aleja Klonowa</t>
  </si>
  <si>
    <t>590543570701490531</t>
  </si>
  <si>
    <t>97581775</t>
  </si>
  <si>
    <t>2,6</t>
  </si>
  <si>
    <t>Barcice</t>
  </si>
  <si>
    <t>590543570701492283</t>
  </si>
  <si>
    <t>25864821</t>
  </si>
  <si>
    <t>590543570701501640</t>
  </si>
  <si>
    <t>25865761</t>
  </si>
  <si>
    <t>590543570701499978</t>
  </si>
  <si>
    <t>92956210</t>
  </si>
  <si>
    <t>590543570701492269</t>
  </si>
  <si>
    <t>13786207</t>
  </si>
  <si>
    <t>Jackowo Górne</t>
  </si>
  <si>
    <t>590543570701491613</t>
  </si>
  <si>
    <t>30538290</t>
  </si>
  <si>
    <t>590543570701497370</t>
  </si>
  <si>
    <t>92952280</t>
  </si>
  <si>
    <t>Nowe Płudy</t>
  </si>
  <si>
    <t>590543570701493075</t>
  </si>
  <si>
    <t>19578629</t>
  </si>
  <si>
    <t>170</t>
  </si>
  <si>
    <t>590543570701498452</t>
  </si>
  <si>
    <t>23105126</t>
  </si>
  <si>
    <t>590543570701491781</t>
  </si>
  <si>
    <t>18964243</t>
  </si>
  <si>
    <t>Stare Płudy</t>
  </si>
  <si>
    <t>590543570701490548</t>
  </si>
  <si>
    <t>96012682</t>
  </si>
  <si>
    <t>Suwin</t>
  </si>
  <si>
    <t>590543570701491583</t>
  </si>
  <si>
    <t>25370172</t>
  </si>
  <si>
    <t>590543570701491576</t>
  </si>
  <si>
    <t>25570256</t>
  </si>
  <si>
    <t>590543570701501657</t>
  </si>
  <si>
    <t>13450025</t>
  </si>
  <si>
    <t>590543570701494874</t>
  </si>
  <si>
    <t>25933346</t>
  </si>
  <si>
    <t>590543570701499350</t>
  </si>
  <si>
    <t>30173583</t>
  </si>
  <si>
    <t>Popowo- Parcele</t>
  </si>
  <si>
    <t>590543570701497189</t>
  </si>
  <si>
    <t>92951739</t>
  </si>
  <si>
    <t>590543570701494881</t>
  </si>
  <si>
    <t>93018623</t>
  </si>
  <si>
    <t>Stary Mystkówiec</t>
  </si>
  <si>
    <t>590543570701499343</t>
  </si>
  <si>
    <t>96012689</t>
  </si>
  <si>
    <t>Wielątki Rosochate</t>
  </si>
  <si>
    <t>590543570701495444</t>
  </si>
  <si>
    <t>23060108</t>
  </si>
  <si>
    <t>590543570701501664</t>
  </si>
  <si>
    <t>92956220</t>
  </si>
  <si>
    <t>590543570701499992</t>
  </si>
  <si>
    <t>30503787</t>
  </si>
  <si>
    <t>590543570701502302</t>
  </si>
  <si>
    <t>92956215</t>
  </si>
  <si>
    <t>Huta Podgórna</t>
  </si>
  <si>
    <t>590543570701497004</t>
  </si>
  <si>
    <t>92952189</t>
  </si>
  <si>
    <t>Huta Podgórna- Popowo A</t>
  </si>
  <si>
    <t>590543570701497387</t>
  </si>
  <si>
    <t>92952286</t>
  </si>
  <si>
    <t>590543570701492061</t>
  </si>
  <si>
    <t>30173575</t>
  </si>
  <si>
    <t>2,9</t>
  </si>
  <si>
    <t>590543570701501572</t>
  </si>
  <si>
    <t>55245326</t>
  </si>
  <si>
    <t>Popowo-Parcele</t>
  </si>
  <si>
    <t>590543570701498469</t>
  </si>
  <si>
    <t>30503782</t>
  </si>
  <si>
    <t>Jasieniec</t>
  </si>
  <si>
    <t>590543570701491231</t>
  </si>
  <si>
    <t>30503792</t>
  </si>
  <si>
    <t>590543570701402657</t>
  </si>
  <si>
    <t>20555489</t>
  </si>
  <si>
    <t>590543570701402787</t>
  </si>
  <si>
    <t>13719837</t>
  </si>
  <si>
    <t>Stare Płudy/ Celinowo</t>
  </si>
  <si>
    <t>590543570701403579</t>
  </si>
  <si>
    <t>30168190</t>
  </si>
  <si>
    <t>590543570701407164</t>
  </si>
  <si>
    <t>92620527</t>
  </si>
  <si>
    <t>590543570701407171</t>
  </si>
  <si>
    <t>92753884</t>
  </si>
  <si>
    <t>590543570701407249</t>
  </si>
  <si>
    <t>92753891</t>
  </si>
  <si>
    <t>590543570701408697</t>
  </si>
  <si>
    <t>92622184</t>
  </si>
  <si>
    <t>590543570701500377</t>
  </si>
  <si>
    <t>30168221</t>
  </si>
  <si>
    <t>Somianka ul. Spokojna</t>
  </si>
  <si>
    <t>590543570701500384</t>
  </si>
  <si>
    <t>30537892</t>
  </si>
  <si>
    <t>590543570701502548</t>
  </si>
  <si>
    <t>96012678</t>
  </si>
  <si>
    <t>590543570701498896</t>
  </si>
  <si>
    <t>25933372</t>
  </si>
  <si>
    <t>590543570701499893</t>
  </si>
  <si>
    <t>17719928</t>
  </si>
  <si>
    <t>590543570701490913</t>
  </si>
  <si>
    <t>13786215</t>
  </si>
  <si>
    <t>Janki</t>
  </si>
  <si>
    <t>590543570701493693</t>
  </si>
  <si>
    <t>82501006</t>
  </si>
  <si>
    <t>590543570701492276</t>
  </si>
  <si>
    <t>92870360</t>
  </si>
  <si>
    <t>590543570701489085</t>
  </si>
  <si>
    <t>92870567</t>
  </si>
  <si>
    <t>590543570701499923</t>
  </si>
  <si>
    <t>92956208</t>
  </si>
  <si>
    <t>590543570701497394</t>
  </si>
  <si>
    <t>23891482</t>
  </si>
  <si>
    <t>Zdziebórz</t>
  </si>
  <si>
    <t>590543570701497295</t>
  </si>
  <si>
    <t>25370579</t>
  </si>
  <si>
    <t>590543570701498254</t>
  </si>
  <si>
    <t>13699865</t>
  </si>
  <si>
    <t>590543570701489306</t>
  </si>
  <si>
    <t>18651672</t>
  </si>
  <si>
    <t>590543570701496571</t>
  </si>
  <si>
    <t>97673458</t>
  </si>
  <si>
    <t>590543570701497943</t>
  </si>
  <si>
    <t>96012683</t>
  </si>
  <si>
    <t>8,9</t>
  </si>
  <si>
    <t>590543570701497639</t>
  </si>
  <si>
    <t>13498511</t>
  </si>
  <si>
    <t>590543570701499909</t>
  </si>
  <si>
    <t>13450291</t>
  </si>
  <si>
    <t>590543570701496748</t>
  </si>
  <si>
    <t>56908940</t>
  </si>
  <si>
    <t>590543570701497646</t>
  </si>
  <si>
    <t>92952290</t>
  </si>
  <si>
    <t>590543570701489313</t>
  </si>
  <si>
    <t>13719931</t>
  </si>
  <si>
    <t>Nowe Kozłowo</t>
  </si>
  <si>
    <t>590543570701492795</t>
  </si>
  <si>
    <t>83997654</t>
  </si>
  <si>
    <t>590543570701497462</t>
  </si>
  <si>
    <t>30173579</t>
  </si>
  <si>
    <t>1,2</t>
  </si>
  <si>
    <t>590543570701498247</t>
  </si>
  <si>
    <t>30168189</t>
  </si>
  <si>
    <t>590543570701495703</t>
  </si>
  <si>
    <t>13719838</t>
  </si>
  <si>
    <t>96</t>
  </si>
  <si>
    <t>590543570701490357</t>
  </si>
  <si>
    <t>96012679</t>
  </si>
  <si>
    <t>Popowo-Letnisko</t>
  </si>
  <si>
    <t>590543570701401728</t>
  </si>
  <si>
    <t>89078587</t>
  </si>
  <si>
    <t xml:space="preserve">Stare Kozłowo </t>
  </si>
  <si>
    <t>590543570701401711</t>
  </si>
  <si>
    <t>Popowo-Parcele ul. Świerkówka</t>
  </si>
  <si>
    <t>590543570701388524</t>
  </si>
  <si>
    <t>590543570701388517</t>
  </si>
  <si>
    <t>Wielątki Rosochate /za drogą</t>
  </si>
  <si>
    <t>590543570701382362</t>
  </si>
  <si>
    <t>Wielęcin/Henrysin</t>
  </si>
  <si>
    <t>590543570701382379</t>
  </si>
  <si>
    <t xml:space="preserve">Miasto Gmina Skaryszew - oświetlenie uliczne </t>
  </si>
  <si>
    <t>Miasto Gmina Skaryszew</t>
  </si>
  <si>
    <t xml:space="preserve">Magierów </t>
  </si>
  <si>
    <t>590543560100246747</t>
  </si>
  <si>
    <t xml:space="preserve">Wilczna </t>
  </si>
  <si>
    <t>590543560100246754</t>
  </si>
  <si>
    <t>13507797</t>
  </si>
  <si>
    <t>590543560100246761</t>
  </si>
  <si>
    <t>13507550</t>
  </si>
  <si>
    <t xml:space="preserve">Chomentów III Szczygieł </t>
  </si>
  <si>
    <t>590543560100246778</t>
  </si>
  <si>
    <t>13507604</t>
  </si>
  <si>
    <t xml:space="preserve">Chomentów II Socha </t>
  </si>
  <si>
    <t>590543560100246785</t>
  </si>
  <si>
    <t>13507374</t>
  </si>
  <si>
    <t xml:space="preserve">Chomentów I Puszcz </t>
  </si>
  <si>
    <t>590543560100246792</t>
  </si>
  <si>
    <t>98986071</t>
  </si>
  <si>
    <t>Chomentów IV Puszcz</t>
  </si>
  <si>
    <t>590543560100246808</t>
  </si>
  <si>
    <t>13507537</t>
  </si>
  <si>
    <t xml:space="preserve">Suliszka II </t>
  </si>
  <si>
    <t>590543560100246815</t>
  </si>
  <si>
    <t xml:space="preserve">Podsuliszka </t>
  </si>
  <si>
    <t>590543560100246822</t>
  </si>
  <si>
    <t>82194725</t>
  </si>
  <si>
    <t xml:space="preserve">Podolszyny I </t>
  </si>
  <si>
    <t>590543560100246839</t>
  </si>
  <si>
    <t>02659614</t>
  </si>
  <si>
    <t xml:space="preserve">Podolszany I </t>
  </si>
  <si>
    <t>590543560100246846</t>
  </si>
  <si>
    <t>13507862</t>
  </si>
  <si>
    <t>Gębarzów I wieś</t>
  </si>
  <si>
    <t>590543560100246853</t>
  </si>
  <si>
    <t xml:space="preserve">kol. Gębarzów </t>
  </si>
  <si>
    <t>590543560100246860</t>
  </si>
  <si>
    <t>13507839</t>
  </si>
  <si>
    <t xml:space="preserve">Gębarzów III </t>
  </si>
  <si>
    <t>590543560100246877</t>
  </si>
  <si>
    <t xml:space="preserve">Gębarzów II </t>
  </si>
  <si>
    <t>590543560100246884</t>
  </si>
  <si>
    <t>13545556</t>
  </si>
  <si>
    <t xml:space="preserve">Stanisławów/Chomentów </t>
  </si>
  <si>
    <t>590543560100246891</t>
  </si>
  <si>
    <t>Modrzejowice I</t>
  </si>
  <si>
    <t>590543560100246907</t>
  </si>
  <si>
    <t>56342014</t>
  </si>
  <si>
    <t>Modrzejowice II</t>
  </si>
  <si>
    <t>590543560100246914</t>
  </si>
  <si>
    <t>Bujak II</t>
  </si>
  <si>
    <t>590543560100246921</t>
  </si>
  <si>
    <t>13510773</t>
  </si>
  <si>
    <t xml:space="preserve">Huta Skaryszewska IV </t>
  </si>
  <si>
    <t>590543560100246938</t>
  </si>
  <si>
    <t>13507779</t>
  </si>
  <si>
    <t xml:space="preserve">Niwa Odechowska 96 </t>
  </si>
  <si>
    <t>590543560100246945</t>
  </si>
  <si>
    <t>55222540</t>
  </si>
  <si>
    <t>Tomaszów I</t>
  </si>
  <si>
    <t>590543560100246952</t>
  </si>
  <si>
    <t>13507422</t>
  </si>
  <si>
    <t xml:space="preserve">Anielin </t>
  </si>
  <si>
    <t>590543560100246969</t>
  </si>
  <si>
    <t>13507376</t>
  </si>
  <si>
    <t xml:space="preserve">Miasteczko </t>
  </si>
  <si>
    <t>590543560100246976</t>
  </si>
  <si>
    <t>13507379</t>
  </si>
  <si>
    <t xml:space="preserve">Dzierzkówek </t>
  </si>
  <si>
    <t>590543560100246983</t>
  </si>
  <si>
    <t>13510708</t>
  </si>
  <si>
    <t>Bujak Stary III</t>
  </si>
  <si>
    <t>590543560100246990</t>
  </si>
  <si>
    <t>13507486</t>
  </si>
  <si>
    <t>590543560100247003</t>
  </si>
  <si>
    <t>82194679</t>
  </si>
  <si>
    <t xml:space="preserve">Tomaszów II </t>
  </si>
  <si>
    <t>590543560100247010</t>
  </si>
  <si>
    <t>82194724</t>
  </si>
  <si>
    <t xml:space="preserve">Odechów III </t>
  </si>
  <si>
    <t>590543560100247027</t>
  </si>
  <si>
    <t>82194721</t>
  </si>
  <si>
    <t>Odechowiec I</t>
  </si>
  <si>
    <t>590543560100247034</t>
  </si>
  <si>
    <t xml:space="preserve">Odechowiec II </t>
  </si>
  <si>
    <t>590543560100247041</t>
  </si>
  <si>
    <t>13545434</t>
  </si>
  <si>
    <t xml:space="preserve">Wólka Twarogowa I </t>
  </si>
  <si>
    <t>590543560100247058</t>
  </si>
  <si>
    <t>13510707</t>
  </si>
  <si>
    <t xml:space="preserve">Wólka Twarogowa III </t>
  </si>
  <si>
    <t>590543560100247065</t>
  </si>
  <si>
    <t>13507796</t>
  </si>
  <si>
    <t>Odechowiec III</t>
  </si>
  <si>
    <t>590543560100247072</t>
  </si>
  <si>
    <t xml:space="preserve">Kobylany III </t>
  </si>
  <si>
    <t>590543560100247089</t>
  </si>
  <si>
    <t>13507814</t>
  </si>
  <si>
    <t xml:space="preserve">Huta Skaryszewska III </t>
  </si>
  <si>
    <t>590543560100247096</t>
  </si>
  <si>
    <t>13507421</t>
  </si>
  <si>
    <t xml:space="preserve">Tomaszów wodociągi II </t>
  </si>
  <si>
    <t>590543560100247102</t>
  </si>
  <si>
    <t>13507842</t>
  </si>
  <si>
    <t>Odechów I</t>
  </si>
  <si>
    <t>590543560100247119</t>
  </si>
  <si>
    <t>98986063</t>
  </si>
  <si>
    <t xml:space="preserve">Odechów II </t>
  </si>
  <si>
    <t>590543560100247126</t>
  </si>
  <si>
    <t xml:space="preserve">Budki Skaryszewskie II </t>
  </si>
  <si>
    <t>590543560100247133</t>
  </si>
  <si>
    <t>13507433</t>
  </si>
  <si>
    <t xml:space="preserve">Grabina </t>
  </si>
  <si>
    <t>590543560100247140</t>
  </si>
  <si>
    <t>82194720</t>
  </si>
  <si>
    <t xml:space="preserve">Zalesie I </t>
  </si>
  <si>
    <t>590543560100247157</t>
  </si>
  <si>
    <t>13507369</t>
  </si>
  <si>
    <t xml:space="preserve">Zalesie II </t>
  </si>
  <si>
    <t>590543560100247164</t>
  </si>
  <si>
    <t>13510831</t>
  </si>
  <si>
    <t xml:space="preserve">Odechów Gawroniec </t>
  </si>
  <si>
    <t>590543560100247171</t>
  </si>
  <si>
    <t>82194723</t>
  </si>
  <si>
    <t xml:space="preserve">Antoniów </t>
  </si>
  <si>
    <t>590543560100247188</t>
  </si>
  <si>
    <t>98986069</t>
  </si>
  <si>
    <t xml:space="preserve">Wólka Twarogowa II </t>
  </si>
  <si>
    <t>590543560100247195</t>
  </si>
  <si>
    <t>13507810</t>
  </si>
  <si>
    <t>Kobylany I</t>
  </si>
  <si>
    <t>590543560100247201</t>
  </si>
  <si>
    <t>Kobylany V</t>
  </si>
  <si>
    <t>590543560100247218</t>
  </si>
  <si>
    <t>13547513</t>
  </si>
  <si>
    <t xml:space="preserve">Dzierzkówek stary szkoła </t>
  </si>
  <si>
    <t>590543560100247225</t>
  </si>
  <si>
    <t>13507843</t>
  </si>
  <si>
    <t xml:space="preserve">Skaryszew-gaj </t>
  </si>
  <si>
    <t>590543560100247232</t>
  </si>
  <si>
    <t>82194722</t>
  </si>
  <si>
    <t xml:space="preserve">Modrzejowice PGR </t>
  </si>
  <si>
    <t>590543560100247249</t>
  </si>
  <si>
    <t>13507378</t>
  </si>
  <si>
    <t xml:space="preserve">Edwardów </t>
  </si>
  <si>
    <t>590543560100247256</t>
  </si>
  <si>
    <t>13507845</t>
  </si>
  <si>
    <t xml:space="preserve">Odechów </t>
  </si>
  <si>
    <t>590543560100247263</t>
  </si>
  <si>
    <t>13507811</t>
  </si>
  <si>
    <t xml:space="preserve">Kobylany VI </t>
  </si>
  <si>
    <t>590543560100247270</t>
  </si>
  <si>
    <t>13507611</t>
  </si>
  <si>
    <t xml:space="preserve">Kobylany II </t>
  </si>
  <si>
    <t>590543560100247287</t>
  </si>
  <si>
    <t>82194706</t>
  </si>
  <si>
    <t>Bujak I</t>
  </si>
  <si>
    <t>590543560100247294</t>
  </si>
  <si>
    <t xml:space="preserve">Gębarzów </t>
  </si>
  <si>
    <t>590543560100247300</t>
  </si>
  <si>
    <t xml:space="preserve">Chomentów Podzagajnik </t>
  </si>
  <si>
    <t>590543560100247317</t>
  </si>
  <si>
    <t>13507380</t>
  </si>
  <si>
    <t xml:space="preserve">Huta Skaryszewska </t>
  </si>
  <si>
    <t>590543560100247324</t>
  </si>
  <si>
    <t>590543560100247331</t>
  </si>
  <si>
    <t>13507805</t>
  </si>
  <si>
    <t xml:space="preserve">Kobylany kolonia </t>
  </si>
  <si>
    <t>590543560100247348</t>
  </si>
  <si>
    <t xml:space="preserve">Kłonowiec </t>
  </si>
  <si>
    <t>590543560100247355</t>
  </si>
  <si>
    <t>28629235</t>
  </si>
  <si>
    <t>Magierów II</t>
  </si>
  <si>
    <t>590543560100247362</t>
  </si>
  <si>
    <t>Kazimierówka 12</t>
  </si>
  <si>
    <t>590543560100553760</t>
  </si>
  <si>
    <t>02651794</t>
  </si>
  <si>
    <t>Bogusławice II</t>
  </si>
  <si>
    <t>590543560100131432</t>
  </si>
  <si>
    <t>13318017</t>
  </si>
  <si>
    <t>Bogusławice III</t>
  </si>
  <si>
    <t>590543560100131449</t>
  </si>
  <si>
    <t>Bogusławice I</t>
  </si>
  <si>
    <t>590543560100131456</t>
  </si>
  <si>
    <t>30231202</t>
  </si>
  <si>
    <t>Sołtyków</t>
  </si>
  <si>
    <t>590543560100131463</t>
  </si>
  <si>
    <t>02652622</t>
  </si>
  <si>
    <t>Sołtyków I</t>
  </si>
  <si>
    <t>590543560100131470</t>
  </si>
  <si>
    <t>97224553</t>
  </si>
  <si>
    <t>Maków Zawady 92</t>
  </si>
  <si>
    <t>590543560100131487</t>
  </si>
  <si>
    <t>97703771</t>
  </si>
  <si>
    <t>Maków II</t>
  </si>
  <si>
    <t>590543560100131494</t>
  </si>
  <si>
    <t>14261982</t>
  </si>
  <si>
    <t>Maków III</t>
  </si>
  <si>
    <t>590543560100131500</t>
  </si>
  <si>
    <t>30231201</t>
  </si>
  <si>
    <t>Maków działki</t>
  </si>
  <si>
    <t>590543560100131517</t>
  </si>
  <si>
    <t>82250851</t>
  </si>
  <si>
    <t>Makowiec I</t>
  </si>
  <si>
    <t>590543560100131524</t>
  </si>
  <si>
    <t>14261794</t>
  </si>
  <si>
    <t>Makowiec II</t>
  </si>
  <si>
    <t>590543560100131531</t>
  </si>
  <si>
    <t>14263735</t>
  </si>
  <si>
    <t>Makowiec III</t>
  </si>
  <si>
    <t>590543560100131548</t>
  </si>
  <si>
    <t>14259087</t>
  </si>
  <si>
    <t>Makowiec skr</t>
  </si>
  <si>
    <t>590543560100131555</t>
  </si>
  <si>
    <t>97638372</t>
  </si>
  <si>
    <t>Makowiec IV</t>
  </si>
  <si>
    <t>590543560100131562</t>
  </si>
  <si>
    <t>14258994</t>
  </si>
  <si>
    <t>Wincentów/Skaryszew</t>
  </si>
  <si>
    <t>590543560100131579</t>
  </si>
  <si>
    <t>14263654</t>
  </si>
  <si>
    <t>Kłonowiec Kurek I</t>
  </si>
  <si>
    <t>590543560100131586</t>
  </si>
  <si>
    <t>82216697</t>
  </si>
  <si>
    <t>Kłonowiec Koracz II</t>
  </si>
  <si>
    <t>590543560100131593</t>
  </si>
  <si>
    <t>82806618</t>
  </si>
  <si>
    <t>Kłonowiec Kurek III</t>
  </si>
  <si>
    <t>590543560100131609</t>
  </si>
  <si>
    <t>02952678</t>
  </si>
  <si>
    <t>Kłonowiec Kurek II</t>
  </si>
  <si>
    <t>590543560100131616</t>
  </si>
  <si>
    <t>14235680</t>
  </si>
  <si>
    <t>Kłonowiec-Odechowiec</t>
  </si>
  <si>
    <t>590543560100131623</t>
  </si>
  <si>
    <t>14261445</t>
  </si>
  <si>
    <t>Janów 1</t>
  </si>
  <si>
    <t>590543560100131630</t>
  </si>
  <si>
    <t>97638377</t>
  </si>
  <si>
    <t>Wincentów II</t>
  </si>
  <si>
    <t>590543560100131647</t>
  </si>
  <si>
    <t>14261440</t>
  </si>
  <si>
    <t>Sołtyków Zenonów</t>
  </si>
  <si>
    <t>590543560100131654</t>
  </si>
  <si>
    <t>14208450</t>
  </si>
  <si>
    <t>Makowiec V</t>
  </si>
  <si>
    <t>590543560100131661</t>
  </si>
  <si>
    <t>97703767</t>
  </si>
  <si>
    <t>Makowiec VI</t>
  </si>
  <si>
    <t>590543560100131678</t>
  </si>
  <si>
    <t>02691737</t>
  </si>
  <si>
    <t>Makowiec ul. Radomska</t>
  </si>
  <si>
    <t>590543560100131685</t>
  </si>
  <si>
    <t>14261981</t>
  </si>
  <si>
    <t>Maków ul. Zabrodzie</t>
  </si>
  <si>
    <t>590543560100131692</t>
  </si>
  <si>
    <t>97473984</t>
  </si>
  <si>
    <t>Janów II</t>
  </si>
  <si>
    <t>590543560100131708</t>
  </si>
  <si>
    <t>97638387</t>
  </si>
  <si>
    <t>Maków IV Gajowa</t>
  </si>
  <si>
    <t>590543560100131715</t>
  </si>
  <si>
    <t>14261980</t>
  </si>
  <si>
    <t>Maków Nowy</t>
  </si>
  <si>
    <t>590543560100131722</t>
  </si>
  <si>
    <t>72527224</t>
  </si>
  <si>
    <t>Podolszyny</t>
  </si>
  <si>
    <t>590543560100131739</t>
  </si>
  <si>
    <t>13545850</t>
  </si>
  <si>
    <t xml:space="preserve">Maków Cicha </t>
  </si>
  <si>
    <t>DZ.237</t>
  </si>
  <si>
    <t>590543560100131746</t>
  </si>
  <si>
    <t>02982113</t>
  </si>
  <si>
    <t>Słowackiego/Konopnickiej</t>
  </si>
  <si>
    <t>590543560100569235</t>
  </si>
  <si>
    <t>Kunegundy</t>
  </si>
  <si>
    <t>590543560100248284</t>
  </si>
  <si>
    <t>56398180</t>
  </si>
  <si>
    <t>Piaseckiego</t>
  </si>
  <si>
    <t>590543560100248291</t>
  </si>
  <si>
    <t>14236835</t>
  </si>
  <si>
    <t>590543560100248307</t>
  </si>
  <si>
    <t>14263656</t>
  </si>
  <si>
    <t>Krasickiego</t>
  </si>
  <si>
    <t>590543560100248314</t>
  </si>
  <si>
    <t>14258997</t>
  </si>
  <si>
    <t>590543560100248321</t>
  </si>
  <si>
    <t>14258995</t>
  </si>
  <si>
    <t>Błonie</t>
  </si>
  <si>
    <t>590543560100248338</t>
  </si>
  <si>
    <t>82806647</t>
  </si>
  <si>
    <t>Konopnickiej/Słowackiego</t>
  </si>
  <si>
    <t>590543560100248345</t>
  </si>
  <si>
    <t>97638388</t>
  </si>
  <si>
    <t>Skaryszew chlewnia</t>
  </si>
  <si>
    <t>590543560100248352</t>
  </si>
  <si>
    <t>13745091</t>
  </si>
  <si>
    <t>Partyzantów</t>
  </si>
  <si>
    <t>590543560100248369</t>
  </si>
  <si>
    <t>13745080</t>
  </si>
  <si>
    <t>Malczewskiego</t>
  </si>
  <si>
    <t>590543560100248376</t>
  </si>
  <si>
    <t>55284698</t>
  </si>
  <si>
    <t>Rynek</t>
  </si>
  <si>
    <t>DZ. 1055/2</t>
  </si>
  <si>
    <t>590543560100248383</t>
  </si>
  <si>
    <t>14263717</t>
  </si>
  <si>
    <t>Złota</t>
  </si>
  <si>
    <t>DZ. 247/10</t>
  </si>
  <si>
    <t>590543560100559847</t>
  </si>
  <si>
    <t>94481771</t>
  </si>
  <si>
    <t>Konopnickiej/Wyszyńskiego</t>
  </si>
  <si>
    <t>590543560100560850</t>
  </si>
  <si>
    <t>82677176</t>
  </si>
  <si>
    <t>Kopernika/Konopnickiej</t>
  </si>
  <si>
    <t>590543560100560867</t>
  </si>
  <si>
    <t>72281594</t>
  </si>
  <si>
    <t>Kłonowiec Koracz</t>
  </si>
  <si>
    <t>TCZÓW</t>
  </si>
  <si>
    <t>590543560600656343</t>
  </si>
  <si>
    <t>30157521</t>
  </si>
  <si>
    <t>Grobla Odechowska</t>
  </si>
  <si>
    <t>ODECHÓW</t>
  </si>
  <si>
    <t>590543560600656350</t>
  </si>
  <si>
    <t>55204993</t>
  </si>
  <si>
    <t>Odechowiec Wyglądała</t>
  </si>
  <si>
    <t>590543560600519747</t>
  </si>
  <si>
    <t>55204967</t>
  </si>
  <si>
    <t>Skaryszew dz. 248</t>
  </si>
  <si>
    <t>dz. 248</t>
  </si>
  <si>
    <t>590543560100586898</t>
  </si>
  <si>
    <t>98428394</t>
  </si>
  <si>
    <t>pl. zabaw chabrowa</t>
  </si>
  <si>
    <t>dz. 4008</t>
  </si>
  <si>
    <t>590543560100586928</t>
  </si>
  <si>
    <t>97662301</t>
  </si>
  <si>
    <t xml:space="preserve">Maków Nowy III </t>
  </si>
  <si>
    <t>590543560100588823</t>
  </si>
  <si>
    <t>10016136</t>
  </si>
  <si>
    <t>Odechów (so tzw. "wąsosz")</t>
  </si>
  <si>
    <t>590543560100588830</t>
  </si>
  <si>
    <t>97703298</t>
  </si>
  <si>
    <t>Edwardów II (sł. NR 11)</t>
  </si>
  <si>
    <t>590543560100588847</t>
  </si>
  <si>
    <t>97703326</t>
  </si>
  <si>
    <t>Chomentów Puszcz, ul. Zapłocie</t>
  </si>
  <si>
    <t>590543560100600839</t>
  </si>
  <si>
    <t>13676374</t>
  </si>
  <si>
    <t>Krótka</t>
  </si>
  <si>
    <t>dz. 399/7</t>
  </si>
  <si>
    <t>590543560101732560</t>
  </si>
  <si>
    <t>30291010</t>
  </si>
  <si>
    <t>Grota Roweckiego, Maków Nowy</t>
  </si>
  <si>
    <t>225/1</t>
  </si>
  <si>
    <t>590543560101769153</t>
  </si>
  <si>
    <t>???</t>
  </si>
  <si>
    <t>Szacunkowe zapotrzebowanie energii elektrycznej dla powyższych obiektów w okresie od 01.01.2027 r. do 31.12.2027 r. wynosi:</t>
  </si>
  <si>
    <t>94</t>
  </si>
  <si>
    <t>Budynek UMiG Skaryszew</t>
  </si>
  <si>
    <t xml:space="preserve">Słowackiego </t>
  </si>
  <si>
    <t>590543560100169596</t>
  </si>
  <si>
    <t>56423629</t>
  </si>
  <si>
    <t>Kazimierówka</t>
  </si>
  <si>
    <t>590543560100131074</t>
  </si>
  <si>
    <t>31611600</t>
  </si>
  <si>
    <t>oświetlenie boiska</t>
  </si>
  <si>
    <t>Chomentów Puszcz</t>
  </si>
  <si>
    <t>dz. 1112</t>
  </si>
  <si>
    <t>590543560100581039</t>
  </si>
  <si>
    <t>Ośrodek Społ-Kultur</t>
  </si>
  <si>
    <t>590543560100529086</t>
  </si>
  <si>
    <t>56185301</t>
  </si>
  <si>
    <t>Remiza</t>
  </si>
  <si>
    <t>590543560100120191</t>
  </si>
  <si>
    <t>56185308</t>
  </si>
  <si>
    <t>Odechów</t>
  </si>
  <si>
    <t>590543560100169657</t>
  </si>
  <si>
    <t>57072801</t>
  </si>
  <si>
    <t>590543560100169602</t>
  </si>
  <si>
    <t>56406517</t>
  </si>
  <si>
    <t>590543560100169626</t>
  </si>
  <si>
    <t>Huta Skaryszewska</t>
  </si>
  <si>
    <t>590543560100169664</t>
  </si>
  <si>
    <t>15310266</t>
  </si>
  <si>
    <t>Tomaszów</t>
  </si>
  <si>
    <t>590543560100169671</t>
  </si>
  <si>
    <t>57072835</t>
  </si>
  <si>
    <t>Zalesie</t>
  </si>
  <si>
    <t>590543560100169695</t>
  </si>
  <si>
    <t>Bujak</t>
  </si>
  <si>
    <t>590543560100169718</t>
  </si>
  <si>
    <t>02541305</t>
  </si>
  <si>
    <t>Wilczna</t>
  </si>
  <si>
    <t>590543560100169725</t>
  </si>
  <si>
    <t>11159769</t>
  </si>
  <si>
    <t>Gębarzów</t>
  </si>
  <si>
    <t>DZ.459/2</t>
  </si>
  <si>
    <t>590543560100169732</t>
  </si>
  <si>
    <t>56141869</t>
  </si>
  <si>
    <t>Makowiec</t>
  </si>
  <si>
    <t>590543560100130886</t>
  </si>
  <si>
    <t>02652738</t>
  </si>
  <si>
    <t>Maków Starowiejska</t>
  </si>
  <si>
    <t>590543560100130893</t>
  </si>
  <si>
    <t>56276960</t>
  </si>
  <si>
    <t>Dzierzkówek Stary</t>
  </si>
  <si>
    <t>590543560100169756</t>
  </si>
  <si>
    <t>56284471</t>
  </si>
  <si>
    <t>targowisko gminne</t>
  </si>
  <si>
    <t>dz. 3812</t>
  </si>
  <si>
    <t>590543560100117306</t>
  </si>
  <si>
    <t>56406523</t>
  </si>
  <si>
    <t>plac rekreacyjny</t>
  </si>
  <si>
    <t>Chomentów-Szczygieł</t>
  </si>
  <si>
    <t>dz. 251</t>
  </si>
  <si>
    <t>590543560100600112</t>
  </si>
  <si>
    <t>82643626</t>
  </si>
  <si>
    <t>Podsuliszka</t>
  </si>
  <si>
    <t>dz. 316/2</t>
  </si>
  <si>
    <t>590543560100600082</t>
  </si>
  <si>
    <t>82643627</t>
  </si>
  <si>
    <t>szkoła podstawowa filia Wólka Twarogowa</t>
  </si>
  <si>
    <t>Wólka Twarogowa</t>
  </si>
  <si>
    <t>590543560100182281</t>
  </si>
  <si>
    <t>9931501</t>
  </si>
  <si>
    <t>590543560100182298</t>
  </si>
  <si>
    <t>31676480</t>
  </si>
  <si>
    <t>Garaż</t>
  </si>
  <si>
    <t>128/3</t>
  </si>
  <si>
    <t>590543560100603946</t>
  </si>
  <si>
    <t>56611758</t>
  </si>
  <si>
    <t>świetlica wiejska</t>
  </si>
  <si>
    <t>Odechowiec</t>
  </si>
  <si>
    <t>577/1</t>
  </si>
  <si>
    <t>590543560101732072</t>
  </si>
  <si>
    <t>14236838</t>
  </si>
  <si>
    <t>oświetlenie bulwaru</t>
  </si>
  <si>
    <t>937/1</t>
  </si>
  <si>
    <t>590543560101739194</t>
  </si>
  <si>
    <t>30233952</t>
  </si>
  <si>
    <t>świetlica wiejska+boisko</t>
  </si>
  <si>
    <t>Sołtyków, Szkolna</t>
  </si>
  <si>
    <t>332/2</t>
  </si>
  <si>
    <t>590543560101738524</t>
  </si>
  <si>
    <t>30232854</t>
  </si>
  <si>
    <t>boisko piłkarskie</t>
  </si>
  <si>
    <t>2273</t>
  </si>
  <si>
    <t>590543560101759604</t>
  </si>
  <si>
    <t>57027022</t>
  </si>
  <si>
    <t>95</t>
  </si>
  <si>
    <t>Miasto Gmina Skaryszew - Zakład Gospodarki Komunalnej i Mieszkaniowej</t>
  </si>
  <si>
    <t>Zakład Gospodarki Komunalnej i Mieszkaniowej</t>
  </si>
  <si>
    <t>kl. schodowa</t>
  </si>
  <si>
    <t>590543560100217778</t>
  </si>
  <si>
    <t>31417901</t>
  </si>
  <si>
    <t>Wyszyńskiego</t>
  </si>
  <si>
    <t>590543560100217785</t>
  </si>
  <si>
    <t>277905588</t>
  </si>
  <si>
    <t>Matejki</t>
  </si>
  <si>
    <t>590543560100217808</t>
  </si>
  <si>
    <t>14546890</t>
  </si>
  <si>
    <t>590543560100217815</t>
  </si>
  <si>
    <t>02869742</t>
  </si>
  <si>
    <t>dz. 388/1</t>
  </si>
  <si>
    <t>590543560100217822</t>
  </si>
  <si>
    <t>82806607</t>
  </si>
  <si>
    <t>Kobylany</t>
  </si>
  <si>
    <t>590543560100217792</t>
  </si>
  <si>
    <t>82193478</t>
  </si>
  <si>
    <t>hydrofornia</t>
  </si>
  <si>
    <t>590543560100114367</t>
  </si>
  <si>
    <t>56352138</t>
  </si>
  <si>
    <t>Baza Gospodarki Komunalnej</t>
  </si>
  <si>
    <t>590543560100114336</t>
  </si>
  <si>
    <t>56284644</t>
  </si>
  <si>
    <t>Dzielnicowa</t>
  </si>
  <si>
    <t>Maków</t>
  </si>
  <si>
    <t>DZ.542/1</t>
  </si>
  <si>
    <t>590543560100194529</t>
  </si>
  <si>
    <t>15188429</t>
  </si>
  <si>
    <t>Wincentowska</t>
  </si>
  <si>
    <t>dz. 46</t>
  </si>
  <si>
    <t>590543560100634568</t>
  </si>
  <si>
    <t>02578840</t>
  </si>
  <si>
    <t>Zakładowa</t>
  </si>
  <si>
    <t>DZ. 144/35</t>
  </si>
  <si>
    <t>590543560100529062</t>
  </si>
  <si>
    <t>Miasto Gmina Skaryszew - Publiczna Szkoła Podstawowa im. Orła Białego w Sołtykowie</t>
  </si>
  <si>
    <t>PSP Orła Białego w Sołtykowie</t>
  </si>
  <si>
    <t>szkoła podstawowa</t>
  </si>
  <si>
    <t>590543560100182304</t>
  </si>
  <si>
    <t>97658282</t>
  </si>
  <si>
    <t>590543560100182342</t>
  </si>
  <si>
    <t>13676327</t>
  </si>
  <si>
    <t>97</t>
  </si>
  <si>
    <t>Miasto Gmina Skaryszew - Samorządowe Przedszkole  im. s. Gabrieli Sporniak w Skaryszewie</t>
  </si>
  <si>
    <t>Samorządowe Przedszkole w Skaryszewie</t>
  </si>
  <si>
    <t>Samorządowe Przedszkole</t>
  </si>
  <si>
    <t>590543560100246662</t>
  </si>
  <si>
    <t>82353668</t>
  </si>
  <si>
    <t>590543560100246679</t>
  </si>
  <si>
    <t>02869746</t>
  </si>
  <si>
    <t>98</t>
  </si>
  <si>
    <t>Miasto Gmina Skaryszew - Publiczna Szkoła Podstawowa im. Orląt Lwowskich w Skaryszewie</t>
  </si>
  <si>
    <t>PSP im. Orląt Lwowskich w Skaryszewie</t>
  </si>
  <si>
    <t xml:space="preserve">Prusa </t>
  </si>
  <si>
    <t>590543560101692840</t>
  </si>
  <si>
    <t>96207613</t>
  </si>
  <si>
    <t>99</t>
  </si>
  <si>
    <t>Miasto Gmina Skaryszew - Publiczna Szkoła Podstawowa w Chomentowie Puszcz</t>
  </si>
  <si>
    <t>PSP w Chomentowie Puszcz</t>
  </si>
  <si>
    <t>Ogrodowa</t>
  </si>
  <si>
    <t>26-643</t>
  </si>
  <si>
    <t>590543560100182335</t>
  </si>
  <si>
    <t>82643641</t>
  </si>
  <si>
    <t>Miasto Gmina Skaryszew - Publiczna Szkoła Podstawowa im. Kornela Makuszyńskiego w Makowie</t>
  </si>
  <si>
    <t>PSP im. K. Makuszyńskiego w Makowie</t>
  </si>
  <si>
    <t xml:space="preserve">Szkolna </t>
  </si>
  <si>
    <t>590543560100131067</t>
  </si>
  <si>
    <t>13107627</t>
  </si>
  <si>
    <t>101</t>
  </si>
  <si>
    <t>Miasto Gmina Skaryszew - Publiczna Szkoła Podstawowa  im. Wł. Reymonta w Odechowie</t>
  </si>
  <si>
    <t>PSP w Odechowie  im. Wł. Reymonta</t>
  </si>
  <si>
    <t>77</t>
  </si>
  <si>
    <t>26-664</t>
  </si>
  <si>
    <t>590543560100182267</t>
  </si>
  <si>
    <t>9931182</t>
  </si>
  <si>
    <t>590543560100182274</t>
  </si>
  <si>
    <t>30949967</t>
  </si>
  <si>
    <t>102</t>
  </si>
  <si>
    <t>Miasto Gmina Skaryszew - Publiczna Szkoła Podstawowa  im. Kardynała Stefana Wyszyńskiego w Makowcu</t>
  </si>
  <si>
    <t>PSP im. kard S. Wyszyńskiego w Makowcu</t>
  </si>
  <si>
    <t xml:space="preserve">Kościelna </t>
  </si>
  <si>
    <t>590543560100114794</t>
  </si>
  <si>
    <t>02581016</t>
  </si>
  <si>
    <t>oświetlenie boiska PSP</t>
  </si>
  <si>
    <t>590543560100581022</t>
  </si>
  <si>
    <t>30231200</t>
  </si>
  <si>
    <t>Miasto Gmina Skaryszew - Publiczna Szkoła Podstawowa w Modrzejowicach</t>
  </si>
  <si>
    <t>PSP w Modrzejowicach</t>
  </si>
  <si>
    <t>Modrzejowice</t>
  </si>
  <si>
    <t xml:space="preserve"> 68 </t>
  </si>
  <si>
    <t>590543560100182328</t>
  </si>
  <si>
    <t>56342013</t>
  </si>
  <si>
    <t>Miasto Gmina Skaryszew - Publiczny Zakład Opieki Zdrowotnej w Skaryszewie</t>
  </si>
  <si>
    <t>Publiczny Zakład Opieki Zdrowotnej w Skaryszewie</t>
  </si>
  <si>
    <t>ośrodek zdrowia</t>
  </si>
  <si>
    <t>Skłodowskiej–Curie</t>
  </si>
  <si>
    <t xml:space="preserve"> 12</t>
  </si>
  <si>
    <t>590543560100236496</t>
  </si>
  <si>
    <t>10533114</t>
  </si>
  <si>
    <t>Przychodnia w Odechowie</t>
  </si>
  <si>
    <t>118</t>
  </si>
  <si>
    <t>590543560100236502</t>
  </si>
  <si>
    <t>56143112</t>
  </si>
  <si>
    <t>Przychodnia w Makowie</t>
  </si>
  <si>
    <t xml:space="preserve"> 20</t>
  </si>
  <si>
    <t>590543560100131357</t>
  </si>
  <si>
    <t>14261979</t>
  </si>
  <si>
    <t>590543560101691553</t>
  </si>
  <si>
    <t>40895504</t>
  </si>
  <si>
    <t>Skaryszew -wodociąg</t>
  </si>
  <si>
    <t>590543560101693229</t>
  </si>
  <si>
    <t>97519953</t>
  </si>
  <si>
    <t>590543560101690075</t>
  </si>
  <si>
    <t>42344932</t>
  </si>
  <si>
    <t>B11</t>
  </si>
  <si>
    <t>762-190-15-71</t>
  </si>
  <si>
    <t>Armii Krajowej 4</t>
  </si>
  <si>
    <t>Miasto Piastów - oświetlenie uliczne</t>
  </si>
  <si>
    <t>Miasto Piastów</t>
  </si>
  <si>
    <t xml:space="preserve">ul. Piłsudskiego </t>
  </si>
  <si>
    <t>590543570101559562</t>
  </si>
  <si>
    <t>9325471</t>
  </si>
  <si>
    <t>ul. Skargi</t>
  </si>
  <si>
    <t>590543570101586391</t>
  </si>
  <si>
    <t>21302455</t>
  </si>
  <si>
    <t xml:space="preserve">Al. Tysiąclecia </t>
  </si>
  <si>
    <t>590543570101578327</t>
  </si>
  <si>
    <t>8233679</t>
  </si>
  <si>
    <t>ul. Dworcowa</t>
  </si>
  <si>
    <t>590543570101491053</t>
  </si>
  <si>
    <t>9426766</t>
  </si>
  <si>
    <t xml:space="preserve">ul. Konopnickiej </t>
  </si>
  <si>
    <t>590543570101527769</t>
  </si>
  <si>
    <t>6389847</t>
  </si>
  <si>
    <t>Al. Akacjowa/Dębowa</t>
  </si>
  <si>
    <t>590543570101529961</t>
  </si>
  <si>
    <t>11527964</t>
  </si>
  <si>
    <t xml:space="preserve">ul. Dąbrowskiego </t>
  </si>
  <si>
    <t>590543570101514547</t>
  </si>
  <si>
    <t>11077501</t>
  </si>
  <si>
    <t xml:space="preserve">ul. Kraszewskiego </t>
  </si>
  <si>
    <t>590543570101527752</t>
  </si>
  <si>
    <t>9785897</t>
  </si>
  <si>
    <t xml:space="preserve">ul. Prusa </t>
  </si>
  <si>
    <t>590543570101506375</t>
  </si>
  <si>
    <t>10100853</t>
  </si>
  <si>
    <t xml:space="preserve">ul. Daniłowskiego </t>
  </si>
  <si>
    <t>590543570101522061</t>
  </si>
  <si>
    <t>9873559</t>
  </si>
  <si>
    <t xml:space="preserve">ul. Sienkiewicza </t>
  </si>
  <si>
    <t>590543570101570048</t>
  </si>
  <si>
    <t>11507027</t>
  </si>
  <si>
    <t xml:space="preserve">ul. Norwida </t>
  </si>
  <si>
    <t>590543570101526601</t>
  </si>
  <si>
    <t>10903982</t>
  </si>
  <si>
    <t xml:space="preserve">ul. Dworcowa </t>
  </si>
  <si>
    <t>590543570101552372</t>
  </si>
  <si>
    <t>13167326</t>
  </si>
  <si>
    <t>ul. Tetmajera/Dworcowa</t>
  </si>
  <si>
    <t>590543570101525642</t>
  </si>
  <si>
    <t>23845593</t>
  </si>
  <si>
    <t xml:space="preserve">ul. Witosa </t>
  </si>
  <si>
    <t>590543570101508010</t>
  </si>
  <si>
    <t>26201349</t>
  </si>
  <si>
    <t>ul. 11 listopada/Harcerska</t>
  </si>
  <si>
    <t>590543570101495457</t>
  </si>
  <si>
    <t>8532688</t>
  </si>
  <si>
    <t xml:space="preserve">ul. I.Skorupki </t>
  </si>
  <si>
    <t>590543570101588425</t>
  </si>
  <si>
    <t>10100782</t>
  </si>
  <si>
    <t>ul. Orzeszkowej</t>
  </si>
  <si>
    <t>590543570101585738</t>
  </si>
  <si>
    <t>10421982</t>
  </si>
  <si>
    <t xml:space="preserve">ul. Kasprowicza </t>
  </si>
  <si>
    <t>590543570101530257</t>
  </si>
  <si>
    <t>8391424</t>
  </si>
  <si>
    <t>590543570101514646</t>
  </si>
  <si>
    <t>10927644</t>
  </si>
  <si>
    <t>ul. Lwowska</t>
  </si>
  <si>
    <t>1A</t>
  </si>
  <si>
    <t>590543570101585004</t>
  </si>
  <si>
    <t>11625738</t>
  </si>
  <si>
    <t>ul. Pola</t>
  </si>
  <si>
    <t>590543570101564122</t>
  </si>
  <si>
    <t>11849815</t>
  </si>
  <si>
    <t xml:space="preserve">ul. Harcerska </t>
  </si>
  <si>
    <t>590543570101514523</t>
  </si>
  <si>
    <t>4591985</t>
  </si>
  <si>
    <t>ul. Słoneczny Pl./Popiełuszki</t>
  </si>
  <si>
    <t>590543570101506405</t>
  </si>
  <si>
    <t>8457105</t>
  </si>
  <si>
    <t>590543570101586407</t>
  </si>
  <si>
    <t>00312043</t>
  </si>
  <si>
    <t xml:space="preserve">ul. Grunwaldzka </t>
  </si>
  <si>
    <t>590543570101552457</t>
  </si>
  <si>
    <t>28295809</t>
  </si>
  <si>
    <t xml:space="preserve">ul. Asnyka </t>
  </si>
  <si>
    <t>590543570101506443</t>
  </si>
  <si>
    <t>83330820</t>
  </si>
  <si>
    <t xml:space="preserve">ul. Asnyka/Słowackiego </t>
  </si>
  <si>
    <t>590543570101481320</t>
  </si>
  <si>
    <t>83330795</t>
  </si>
  <si>
    <t>ul. Asnyka</t>
  </si>
  <si>
    <t>590543570101578341</t>
  </si>
  <si>
    <t>83330813</t>
  </si>
  <si>
    <t>590543570101506399</t>
  </si>
  <si>
    <t>83715819</t>
  </si>
  <si>
    <t>590543570101578402</t>
  </si>
  <si>
    <t>83330801</t>
  </si>
  <si>
    <t>590543570101525901</t>
  </si>
  <si>
    <t>25355782</t>
  </si>
  <si>
    <t xml:space="preserve">ul. Grunwaldzka/Słowackiego </t>
  </si>
  <si>
    <t>590543570101526991</t>
  </si>
  <si>
    <t>00123574</t>
  </si>
  <si>
    <t xml:space="preserve">ul. Styki </t>
  </si>
  <si>
    <t>590543570101544469</t>
  </si>
  <si>
    <t>10361542</t>
  </si>
  <si>
    <t xml:space="preserve">ul. Siemiradzkiego </t>
  </si>
  <si>
    <t>590543570101578310</t>
  </si>
  <si>
    <t>25352470</t>
  </si>
  <si>
    <t>Al. Krakowska/Toruńska</t>
  </si>
  <si>
    <t>590543570101507310</t>
  </si>
  <si>
    <t>10631961</t>
  </si>
  <si>
    <t xml:space="preserve">Al. Krakowska/Mazurska </t>
  </si>
  <si>
    <t>590543570101578396</t>
  </si>
  <si>
    <t>8328204</t>
  </si>
  <si>
    <t>Al. Krakowska/Pomorska</t>
  </si>
  <si>
    <t>590543570101563699</t>
  </si>
  <si>
    <t>90137637</t>
  </si>
  <si>
    <t xml:space="preserve">ul. Poniatowskiego/Policja </t>
  </si>
  <si>
    <t>590543570101527776</t>
  </si>
  <si>
    <t>26754891</t>
  </si>
  <si>
    <t xml:space="preserve">ul. Dygasińskiego </t>
  </si>
  <si>
    <t>590543570101527783</t>
  </si>
  <si>
    <t>90906270</t>
  </si>
  <si>
    <t xml:space="preserve">ul. Moniuszki </t>
  </si>
  <si>
    <t>590543570101586452</t>
  </si>
  <si>
    <t>10637600</t>
  </si>
  <si>
    <t>ul. Warszawska</t>
  </si>
  <si>
    <t>590543570101586445</t>
  </si>
  <si>
    <t>8832788</t>
  </si>
  <si>
    <t>590543570101495785</t>
  </si>
  <si>
    <t>12902023</t>
  </si>
  <si>
    <t>590543570101514684</t>
  </si>
  <si>
    <t>00123578</t>
  </si>
  <si>
    <t>590543570101529947</t>
  </si>
  <si>
    <t>90137314</t>
  </si>
  <si>
    <t>590543570101525635</t>
  </si>
  <si>
    <t>90137211</t>
  </si>
  <si>
    <t xml:space="preserve">ul. Paderewskiego/Żbikowska </t>
  </si>
  <si>
    <t>590543570101544476</t>
  </si>
  <si>
    <t>7705882</t>
  </si>
  <si>
    <t>590543570101491145</t>
  </si>
  <si>
    <t>8579244</t>
  </si>
  <si>
    <t>ul. Sułkowskiego</t>
  </si>
  <si>
    <t>590543570101586025</t>
  </si>
  <si>
    <t>11824828</t>
  </si>
  <si>
    <t>590543570101552532</t>
  </si>
  <si>
    <t>93134670</t>
  </si>
  <si>
    <t>ul. Traugutta</t>
  </si>
  <si>
    <t>590543570101491350</t>
  </si>
  <si>
    <t>94712164</t>
  </si>
  <si>
    <t>590543570101552525</t>
  </si>
  <si>
    <t>10606797</t>
  </si>
  <si>
    <t>590543570101491121</t>
  </si>
  <si>
    <t>8214947</t>
  </si>
  <si>
    <t>590543570101552556</t>
  </si>
  <si>
    <t>8478291</t>
  </si>
  <si>
    <t>590543570101552549</t>
  </si>
  <si>
    <t>10550240</t>
  </si>
  <si>
    <t>ul. Kujawska/Hallera</t>
  </si>
  <si>
    <t>590543570101490582</t>
  </si>
  <si>
    <t>00307516</t>
  </si>
  <si>
    <t>ul. Toruńska/Hallera</t>
  </si>
  <si>
    <t>590543570101495778</t>
  </si>
  <si>
    <t>8480149</t>
  </si>
  <si>
    <t>ul. Kołłątaja</t>
  </si>
  <si>
    <t>590543570101514608</t>
  </si>
  <si>
    <t>8030477</t>
  </si>
  <si>
    <t xml:space="preserve">ul. Orła Białego </t>
  </si>
  <si>
    <t>590543570101563682</t>
  </si>
  <si>
    <t>90138178</t>
  </si>
  <si>
    <t xml:space="preserve">ul. Ożarowska </t>
  </si>
  <si>
    <t>590543570101563675</t>
  </si>
  <si>
    <t>90137217</t>
  </si>
  <si>
    <t xml:space="preserve">Al. Krakowska </t>
  </si>
  <si>
    <t>590543570101552846</t>
  </si>
  <si>
    <t>8399081</t>
  </si>
  <si>
    <t>590543570101527813</t>
  </si>
  <si>
    <t>90906093</t>
  </si>
  <si>
    <t>ul. Grottgera/Kossaka</t>
  </si>
  <si>
    <t>590543570101564177</t>
  </si>
  <si>
    <t>8041075</t>
  </si>
  <si>
    <t xml:space="preserve">ul. Chełmońskiego </t>
  </si>
  <si>
    <t>590543570101486721</t>
  </si>
  <si>
    <t>8399532</t>
  </si>
  <si>
    <t xml:space="preserve">ul. Malczewskiego </t>
  </si>
  <si>
    <t>590543570101491497</t>
  </si>
  <si>
    <t>8392618</t>
  </si>
  <si>
    <t>ul. Gen.Hallera/St.Kostki</t>
  </si>
  <si>
    <t>590543570101552853</t>
  </si>
  <si>
    <t>12817104</t>
  </si>
  <si>
    <t>ul. Mochnackiego</t>
  </si>
  <si>
    <t>590543570101559555</t>
  </si>
  <si>
    <t>8054954</t>
  </si>
  <si>
    <t>590543570101552860</t>
  </si>
  <si>
    <t>90137214</t>
  </si>
  <si>
    <t>Al. Krakowska/Warszawska</t>
  </si>
  <si>
    <t>590543570101552877</t>
  </si>
  <si>
    <t>10768654</t>
  </si>
  <si>
    <t>590543570101481504</t>
  </si>
  <si>
    <t>90138171</t>
  </si>
  <si>
    <t xml:space="preserve">ul. Chopina </t>
  </si>
  <si>
    <t>590543570101552693</t>
  </si>
  <si>
    <t>8214646</t>
  </si>
  <si>
    <t>590543570101490438</t>
  </si>
  <si>
    <t>10714948</t>
  </si>
  <si>
    <t>ul. Grunwaldzka/Licealna</t>
  </si>
  <si>
    <t>590543570101482037</t>
  </si>
  <si>
    <t>90138173</t>
  </si>
  <si>
    <t>590543570101552686</t>
  </si>
  <si>
    <t>11513621</t>
  </si>
  <si>
    <t xml:space="preserve">ul. Ogińskiego </t>
  </si>
  <si>
    <t>590543570101588319</t>
  </si>
  <si>
    <t>7662144</t>
  </si>
  <si>
    <t xml:space="preserve">ul. Żółkiewskiego </t>
  </si>
  <si>
    <t>590543570101552983</t>
  </si>
  <si>
    <t>10328144</t>
  </si>
  <si>
    <t xml:space="preserve">ul. Sowińskiego </t>
  </si>
  <si>
    <t>590543570101552679</t>
  </si>
  <si>
    <t>10285025</t>
  </si>
  <si>
    <t>590543570101529923</t>
  </si>
  <si>
    <t>9610348</t>
  </si>
  <si>
    <t>ul. Cypriana Godebskiego/Orzeszkowej</t>
  </si>
  <si>
    <t>590543570101552730</t>
  </si>
  <si>
    <t>13877631</t>
  </si>
  <si>
    <t xml:space="preserve">ul. Sobieskiego </t>
  </si>
  <si>
    <t>590543570101491343</t>
  </si>
  <si>
    <t>8863978</t>
  </si>
  <si>
    <t xml:space="preserve">ul. Lwowska </t>
  </si>
  <si>
    <t>590543570101507174</t>
  </si>
  <si>
    <t>11651758</t>
  </si>
  <si>
    <t>ul. Tuwima</t>
  </si>
  <si>
    <t>590543570101525857</t>
  </si>
  <si>
    <t>12250888</t>
  </si>
  <si>
    <t>ul. Warszawska/Hallera</t>
  </si>
  <si>
    <t>590543570101585134</t>
  </si>
  <si>
    <t>8450569</t>
  </si>
  <si>
    <t>Al. Wojska Polskiego/Tuwima</t>
  </si>
  <si>
    <t>590543570101486882</t>
  </si>
  <si>
    <t>8642041</t>
  </si>
  <si>
    <t>Al. Wojska Polskiego</t>
  </si>
  <si>
    <t>590543570101536815</t>
  </si>
  <si>
    <t>12309193</t>
  </si>
  <si>
    <t>590543570101527806</t>
  </si>
  <si>
    <t>8590026</t>
  </si>
  <si>
    <t>590543570101578297</t>
  </si>
  <si>
    <t>9453113</t>
  </si>
  <si>
    <t xml:space="preserve">Al. Tysiąclecia/Al. Jerozolimskie </t>
  </si>
  <si>
    <t>590543570101482198</t>
  </si>
  <si>
    <t>3035058</t>
  </si>
  <si>
    <t>1.5</t>
  </si>
  <si>
    <t xml:space="preserve">Al. Krakowska/St.Kostki </t>
  </si>
  <si>
    <t>590543570101529978</t>
  </si>
  <si>
    <t>91351130</t>
  </si>
  <si>
    <t>590543570101559852</t>
  </si>
  <si>
    <t>93136481</t>
  </si>
  <si>
    <t>Al. Wojska Polskiego/Sowińskiego</t>
  </si>
  <si>
    <t>590543570101529930</t>
  </si>
  <si>
    <t>91046618</t>
  </si>
  <si>
    <t>Maczka</t>
  </si>
  <si>
    <t>590543570101564429</t>
  </si>
  <si>
    <t>92953968</t>
  </si>
  <si>
    <t>590543570101584922</t>
  </si>
  <si>
    <t>9610067</t>
  </si>
  <si>
    <t xml:space="preserve">Urząd Miejski </t>
  </si>
  <si>
    <t>ul. 11 listopada</t>
  </si>
  <si>
    <t>8/1</t>
  </si>
  <si>
    <t>590543570101514400</t>
  </si>
  <si>
    <t>21100021</t>
  </si>
  <si>
    <t>8/14</t>
  </si>
  <si>
    <t>590543570101598097</t>
  </si>
  <si>
    <t>00119632</t>
  </si>
  <si>
    <t>8/16</t>
  </si>
  <si>
    <t>590543570101598103</t>
  </si>
  <si>
    <t>89095303</t>
  </si>
  <si>
    <t>8/17</t>
  </si>
  <si>
    <t>590543570101514394</t>
  </si>
  <si>
    <t>83638737</t>
  </si>
  <si>
    <t>8/18</t>
  </si>
  <si>
    <t>590543570101536686</t>
  </si>
  <si>
    <t>83208179</t>
  </si>
  <si>
    <t>590543570101544285</t>
  </si>
  <si>
    <t>83208147</t>
  </si>
  <si>
    <t>Urząd Miejski/Arch.</t>
  </si>
  <si>
    <t>590543570101585516</t>
  </si>
  <si>
    <t>11652058</t>
  </si>
  <si>
    <t>8/3</t>
  </si>
  <si>
    <t>590543570101585851</t>
  </si>
  <si>
    <t>92954161</t>
  </si>
  <si>
    <t>8/13</t>
  </si>
  <si>
    <t>590543570101584984</t>
  </si>
  <si>
    <t>83638735</t>
  </si>
  <si>
    <t>Urząd Miejski/Geod.</t>
  </si>
  <si>
    <t xml:space="preserve">ul. 11 listopada </t>
  </si>
  <si>
    <t>590543570101526984</t>
  </si>
  <si>
    <t xml:space="preserve">2 </t>
  </si>
  <si>
    <t>590543570101352859</t>
  </si>
  <si>
    <t>88059636</t>
  </si>
  <si>
    <t>Miasto Piastów - obiekty miasta</t>
  </si>
  <si>
    <t xml:space="preserve">Miasto Piastów </t>
  </si>
  <si>
    <t xml:space="preserve">Sygnalizacja świetlna </t>
  </si>
  <si>
    <t>Al. Wojska Polskiego/Dąbrowskiego</t>
  </si>
  <si>
    <t>590543570101548696</t>
  </si>
  <si>
    <t>83330405</t>
  </si>
  <si>
    <t>Baza Norwida</t>
  </si>
  <si>
    <t>00242392</t>
  </si>
  <si>
    <t>Al. Wojska Polskiego/ks. Skorupki</t>
  </si>
  <si>
    <t>590543570101585752</t>
  </si>
  <si>
    <t>00113195</t>
  </si>
  <si>
    <t xml:space="preserve"> Przepompownia ścieków</t>
  </si>
  <si>
    <t>ul. Żółkiewskiego</t>
  </si>
  <si>
    <t>dz.11/12</t>
  </si>
  <si>
    <t>590543570101536594</t>
  </si>
  <si>
    <t>9780155</t>
  </si>
  <si>
    <t xml:space="preserve"> Sygnalizacja świetlna </t>
  </si>
  <si>
    <t xml:space="preserve">Al. Wojska Polskiego </t>
  </si>
  <si>
    <t>590543570101536730</t>
  </si>
  <si>
    <t>23034014</t>
  </si>
  <si>
    <t xml:space="preserve">Studnia oligoceńska </t>
  </si>
  <si>
    <t>ul. P. Wysockiego</t>
  </si>
  <si>
    <t>590543570101587305</t>
  </si>
  <si>
    <t>00116419</t>
  </si>
  <si>
    <t xml:space="preserve">ul. Słońskiego </t>
  </si>
  <si>
    <t>590543570101578167</t>
  </si>
  <si>
    <t>11169965</t>
  </si>
  <si>
    <t xml:space="preserve"> Studnia oligoceńska</t>
  </si>
  <si>
    <t xml:space="preserve">ul. ks. Popiełuszki </t>
  </si>
  <si>
    <t>590543570101525833</t>
  </si>
  <si>
    <t>00241061</t>
  </si>
  <si>
    <t>Przepompownia wód deszczowych P3</t>
  </si>
  <si>
    <t>590543570101502551</t>
  </si>
  <si>
    <t>90107338</t>
  </si>
  <si>
    <t xml:space="preserve"> Przepompownia wód opadowych </t>
  </si>
  <si>
    <t>dz.465/2</t>
  </si>
  <si>
    <t>590543570101544063</t>
  </si>
  <si>
    <t>00169753</t>
  </si>
  <si>
    <t>dz.77/11</t>
  </si>
  <si>
    <t>590543570101594273</t>
  </si>
  <si>
    <t>92953994</t>
  </si>
  <si>
    <t xml:space="preserve"> Dworcowa taxi</t>
  </si>
  <si>
    <t>147/1</t>
  </si>
  <si>
    <t>590543570101486363</t>
  </si>
  <si>
    <t>83142441</t>
  </si>
  <si>
    <t>Targowisko</t>
  </si>
  <si>
    <t>ul. Piotra Skargi</t>
  </si>
  <si>
    <t>131/1</t>
  </si>
  <si>
    <t>590543570101559999</t>
  </si>
  <si>
    <t>93088194</t>
  </si>
  <si>
    <t xml:space="preserve"> Przepompownia </t>
  </si>
  <si>
    <t xml:space="preserve">ul. Wieniawskiego </t>
  </si>
  <si>
    <t>590543570101482136</t>
  </si>
  <si>
    <t>00246121</t>
  </si>
  <si>
    <t>3,5</t>
  </si>
  <si>
    <t xml:space="preserve"> Przepompownia</t>
  </si>
  <si>
    <t>Al. Krakowska</t>
  </si>
  <si>
    <t>dz.19/4</t>
  </si>
  <si>
    <t>590543570101594297</t>
  </si>
  <si>
    <t>9952569</t>
  </si>
  <si>
    <t xml:space="preserve"> Przepompownia wód deszczowych P2</t>
  </si>
  <si>
    <t xml:space="preserve">ul. Sułkowskiego </t>
  </si>
  <si>
    <t>dz.57/56</t>
  </si>
  <si>
    <t>590543570101506283</t>
  </si>
  <si>
    <t>90644509</t>
  </si>
  <si>
    <t xml:space="preserve"> Przepompownia wód deszczowych P1</t>
  </si>
  <si>
    <t>590543570101570109</t>
  </si>
  <si>
    <t>90107316</t>
  </si>
  <si>
    <t>Przepompownia wód deszczowych</t>
  </si>
  <si>
    <t>ul. Fałata</t>
  </si>
  <si>
    <t>dz. 128/4</t>
  </si>
  <si>
    <t>590543570101654168</t>
  </si>
  <si>
    <t>70960723</t>
  </si>
  <si>
    <t>ul. Sowińskiego</t>
  </si>
  <si>
    <t>149/2</t>
  </si>
  <si>
    <t>590543570101654205</t>
  </si>
  <si>
    <t>13627890</t>
  </si>
  <si>
    <t xml:space="preserve">PSZOK </t>
  </si>
  <si>
    <t>dz. 486/22</t>
  </si>
  <si>
    <t>590543570101545893</t>
  </si>
  <si>
    <t>70926976</t>
  </si>
  <si>
    <t>MOPS</t>
  </si>
  <si>
    <t>ul. Wysockiego</t>
  </si>
  <si>
    <t>590543570101585806</t>
  </si>
  <si>
    <t>9988685</t>
  </si>
  <si>
    <t>stacja ładowania pojazdów</t>
  </si>
  <si>
    <t>dz. 39/4</t>
  </si>
  <si>
    <t>590543570101654199</t>
  </si>
  <si>
    <t>01661693</t>
  </si>
  <si>
    <t>Miasto Piastów - Budynki Komunalne</t>
  </si>
  <si>
    <t>590543570101514639</t>
  </si>
  <si>
    <t>90965078</t>
  </si>
  <si>
    <t>590543570101506313</t>
  </si>
  <si>
    <t>26270708</t>
  </si>
  <si>
    <t>590543570101599704</t>
  </si>
  <si>
    <t>89111658</t>
  </si>
  <si>
    <t xml:space="preserve">ul. Mazurska </t>
  </si>
  <si>
    <t>590543570101603647</t>
  </si>
  <si>
    <t>94353828</t>
  </si>
  <si>
    <t>33/oficyna</t>
  </si>
  <si>
    <t>590543570101603708</t>
  </si>
  <si>
    <t>98123185</t>
  </si>
  <si>
    <t xml:space="preserve">ul. Kujawska </t>
  </si>
  <si>
    <t>590543570101506320</t>
  </si>
  <si>
    <t>10286293</t>
  </si>
  <si>
    <t>590543570101588326</t>
  </si>
  <si>
    <t>12820034</t>
  </si>
  <si>
    <t xml:space="preserve">Al.. Krakowska </t>
  </si>
  <si>
    <t>70</t>
  </si>
  <si>
    <t>590543570101586254</t>
  </si>
  <si>
    <t>9290960</t>
  </si>
  <si>
    <t xml:space="preserve">ul. Leśmiana </t>
  </si>
  <si>
    <t>590543570101559906</t>
  </si>
  <si>
    <t>9693365</t>
  </si>
  <si>
    <t xml:space="preserve">ul. Słowackiego </t>
  </si>
  <si>
    <t>590543570101530080</t>
  </si>
  <si>
    <t>83994105</t>
  </si>
  <si>
    <t xml:space="preserve">ul. Ujejskiego </t>
  </si>
  <si>
    <t>590543570101599230</t>
  </si>
  <si>
    <t>5790238</t>
  </si>
  <si>
    <t>ul. Sienkiewicza</t>
  </si>
  <si>
    <t>590543570101506276</t>
  </si>
  <si>
    <t>83697358</t>
  </si>
  <si>
    <t xml:space="preserve">ul. Bohaterów Wolności </t>
  </si>
  <si>
    <t>590543570101587312</t>
  </si>
  <si>
    <t>7788630</t>
  </si>
  <si>
    <t xml:space="preserve">ul. Królowej Jadwigi </t>
  </si>
  <si>
    <t>590543570101491107</t>
  </si>
  <si>
    <t>90103503</t>
  </si>
  <si>
    <t xml:space="preserve">ul. Pomorska </t>
  </si>
  <si>
    <t>590543570101530097</t>
  </si>
  <si>
    <t>83839016</t>
  </si>
  <si>
    <t xml:space="preserve">ul. Powstańców Warszawy </t>
  </si>
  <si>
    <t>590543570101514677</t>
  </si>
  <si>
    <t>83839573</t>
  </si>
  <si>
    <t xml:space="preserve">ul. Tuwima </t>
  </si>
  <si>
    <t>590543570101585523</t>
  </si>
  <si>
    <t>11387828</t>
  </si>
  <si>
    <t>ul. Mickiewicza</t>
  </si>
  <si>
    <t>590543570101514622</t>
  </si>
  <si>
    <t>8490935</t>
  </si>
  <si>
    <t>590543570101530011</t>
  </si>
  <si>
    <t>25641129</t>
  </si>
  <si>
    <t>590543570101570970</t>
  </si>
  <si>
    <t>590543570101578280</t>
  </si>
  <si>
    <t>590543570101514493</t>
  </si>
  <si>
    <t>00248194</t>
  </si>
  <si>
    <t>ul. Reja</t>
  </si>
  <si>
    <t>590543570101482112</t>
  </si>
  <si>
    <t>83715580</t>
  </si>
  <si>
    <t>590543570101530172</t>
  </si>
  <si>
    <t>83113391</t>
  </si>
  <si>
    <t>590543570101530073</t>
  </si>
  <si>
    <t>27986935</t>
  </si>
  <si>
    <t>590543570101578303</t>
  </si>
  <si>
    <t>90102723</t>
  </si>
  <si>
    <t xml:space="preserve">ul. Gęsickiego </t>
  </si>
  <si>
    <t>590543570101540539</t>
  </si>
  <si>
    <t>70831146</t>
  </si>
  <si>
    <t xml:space="preserve"> administracja</t>
  </si>
  <si>
    <t xml:space="preserve">ul. Maczka </t>
  </si>
  <si>
    <t>590543570101492135</t>
  </si>
  <si>
    <t>92954160</t>
  </si>
  <si>
    <t>administracja</t>
  </si>
  <si>
    <t xml:space="preserve">4 </t>
  </si>
  <si>
    <t>590543570101487216</t>
  </si>
  <si>
    <t>92954174</t>
  </si>
  <si>
    <t>wymiennik</t>
  </si>
  <si>
    <t>05- 820</t>
  </si>
  <si>
    <t>590543570101545381</t>
  </si>
  <si>
    <t>92954142</t>
  </si>
  <si>
    <t>29 B</t>
  </si>
  <si>
    <t>590543570101594822</t>
  </si>
  <si>
    <t>92954168</t>
  </si>
  <si>
    <t>Miasto Piastów - Kotłownia  osiedlowa</t>
  </si>
  <si>
    <t>kotłownia</t>
  </si>
  <si>
    <t>590543570101582041</t>
  </si>
  <si>
    <t>93025241</t>
  </si>
  <si>
    <t>Miasto Piastów - Hala Targowiskowa</t>
  </si>
  <si>
    <t>Targowisko Hala</t>
  </si>
  <si>
    <t xml:space="preserve">Piastów </t>
  </si>
  <si>
    <t>590543570101415523</t>
  </si>
  <si>
    <t>9786335</t>
  </si>
  <si>
    <t xml:space="preserve">Miasto Piastów - Centrum Usług Wspólnych </t>
  </si>
  <si>
    <t>Centrum Usług Wspólnych</t>
  </si>
  <si>
    <t xml:space="preserve">Lwowska </t>
  </si>
  <si>
    <t>590543570100489198</t>
  </si>
  <si>
    <t>82197090</t>
  </si>
  <si>
    <t>Miasto Piastów - monitoring</t>
  </si>
  <si>
    <t>monitoring miasta</t>
  </si>
  <si>
    <t>590543570101599438</t>
  </si>
  <si>
    <t>R</t>
  </si>
  <si>
    <t>Miasto Piastów - Bilet metropolitalny</t>
  </si>
  <si>
    <t>Ulica/ miejsce</t>
  </si>
  <si>
    <t>Bilet metropolitalny</t>
  </si>
  <si>
    <t>4 Paw. 5</t>
  </si>
  <si>
    <t xml:space="preserve">05- 820 </t>
  </si>
  <si>
    <t>590543570101415455</t>
  </si>
  <si>
    <t>67</t>
  </si>
  <si>
    <t>Miasto Piastów - Miejski Ośrodek Sportu i Rekreacji MOSiR</t>
  </si>
  <si>
    <t>Miejski Ośrodek Sportu i Rekreacji MOSiR</t>
  </si>
  <si>
    <t>MOSiR</t>
  </si>
  <si>
    <t>590543570101525345</t>
  </si>
  <si>
    <t>50438516</t>
  </si>
  <si>
    <t>Miasto Piastów - Miejskie Przedszkole nr 1 w Piastowie</t>
  </si>
  <si>
    <t>Miejskie Przedszkole nr 1</t>
  </si>
  <si>
    <t>590543570101486998</t>
  </si>
  <si>
    <t>69</t>
  </si>
  <si>
    <t>Miasto Piastów - Miejskie Przedszkole nr 2 w Piastowie</t>
  </si>
  <si>
    <t>Miejskie Przedszkole nr 2</t>
  </si>
  <si>
    <t xml:space="preserve">ul. Lelewela </t>
  </si>
  <si>
    <t>16/18</t>
  </si>
  <si>
    <t>590543570101586346</t>
  </si>
  <si>
    <t xml:space="preserve">Miasto Piastów - Miejskie Przedszkole nr 3 z Oddziałami Integracyjnymi </t>
  </si>
  <si>
    <t>Miejskie Przedszkole nr 3</t>
  </si>
  <si>
    <t xml:space="preserve">ul. Cypriana Godebskiego </t>
  </si>
  <si>
    <t>590543570101514417</t>
  </si>
  <si>
    <t>01668146</t>
  </si>
  <si>
    <t>71</t>
  </si>
  <si>
    <t>Miasto Piastów - Miejskie Przedszkole nr 4 w Piastowie</t>
  </si>
  <si>
    <t xml:space="preserve">Miejskie Przedszkole nr 4 </t>
  </si>
  <si>
    <t xml:space="preserve">ul. Żbikowska </t>
  </si>
  <si>
    <t>590543570101351258</t>
  </si>
  <si>
    <t>Miasto Piastów - Szkoła Podstawowa nr 1 im. Stanisława Staszica</t>
  </si>
  <si>
    <t>Szkoła Podstawowa nr 1</t>
  </si>
  <si>
    <t>ul. J. Brandta</t>
  </si>
  <si>
    <t>590543570101352910</t>
  </si>
  <si>
    <t>04141553</t>
  </si>
  <si>
    <t>Miasto Piastów - Szkoła Podstawowa nr 2 im. Marii Skłodowskiej-Curie</t>
  </si>
  <si>
    <t>Szkoła Podstawowa nr 2</t>
  </si>
  <si>
    <t>590543570101587121</t>
  </si>
  <si>
    <t>04098796</t>
  </si>
  <si>
    <t>590543570101351197</t>
  </si>
  <si>
    <t>94353937</t>
  </si>
  <si>
    <t>74</t>
  </si>
  <si>
    <t>Miasto Piastów - Szkoła Podstawowa nr 3  im. Bohaterów Powstania Warszawskiego w Piastowie</t>
  </si>
  <si>
    <t>Szkoła Podstawowa nr 3</t>
  </si>
  <si>
    <t>590543570101351517</t>
  </si>
  <si>
    <t>56026175</t>
  </si>
  <si>
    <t>75</t>
  </si>
  <si>
    <t>Miasto Piastów - Szkoła Podstawowa nr 4 im. Bohaterów Spod Darnicy</t>
  </si>
  <si>
    <t>Szkoła Podstawowa nr 4</t>
  </si>
  <si>
    <t>590543570101588210</t>
  </si>
  <si>
    <t>94353933</t>
  </si>
  <si>
    <t>76</t>
  </si>
  <si>
    <t>Miasto Piastów - Szkoła Podstawowa nr 5 im. Zbigniewa Gęsickiego "Juno"</t>
  </si>
  <si>
    <t xml:space="preserve">Szkoła Podstawowa nr 5 </t>
  </si>
  <si>
    <t xml:space="preserve">ul. Pułaskiego </t>
  </si>
  <si>
    <t>6/8</t>
  </si>
  <si>
    <t>590543570101352903</t>
  </si>
  <si>
    <t>04141457</t>
  </si>
  <si>
    <t xml:space="preserve">Miasto Piastów - Liceum Ogólnokształcące im. Adama Mickiewicza </t>
  </si>
  <si>
    <t>Liceum Ogólnokształcące im. A. Mickiewicza</t>
  </si>
  <si>
    <t>Liceum Ogólnokształcące</t>
  </si>
  <si>
    <t>2A</t>
  </si>
  <si>
    <t>590543570101349033</t>
  </si>
  <si>
    <t>42100461</t>
  </si>
  <si>
    <t>78</t>
  </si>
  <si>
    <t>Miasto Piastów - Świetlica Środowiskowo-Integracyjna "Dom Jana Pawła II"</t>
  </si>
  <si>
    <t>Świetlica Środowiskowo-Integracyjna</t>
  </si>
  <si>
    <t>ul. 11-go Listopada</t>
  </si>
  <si>
    <t>590543570101486806</t>
  </si>
  <si>
    <t>94462195</t>
  </si>
  <si>
    <t>ul. Gen. J. Sułkowskiego</t>
  </si>
  <si>
    <t>590543570100771873</t>
  </si>
  <si>
    <t>02938711</t>
  </si>
  <si>
    <t>79</t>
  </si>
  <si>
    <t xml:space="preserve">Piastowskie Przedsiębiorstwo Usług Komunalnych Spółka z o. o. </t>
  </si>
  <si>
    <t xml:space="preserve">PPUK Sp. z o. o. </t>
  </si>
  <si>
    <t>budynek biurowy</t>
  </si>
  <si>
    <t>ul. Słońskiego</t>
  </si>
  <si>
    <t>590543570101415165</t>
  </si>
  <si>
    <t>Piastowskie Towarzystwo Tenisa i Bocce</t>
  </si>
  <si>
    <t>Towarzystwo Tenisa i Bocce</t>
  </si>
  <si>
    <t>590543570101481269</t>
  </si>
  <si>
    <t>8681921</t>
  </si>
  <si>
    <t>Samodzielny Publiczny Zakład Opieki Zdrowotnej "Piastun"</t>
  </si>
  <si>
    <t>SP Zakład Opieki Zdrowotnej "Piastun"</t>
  </si>
  <si>
    <t>SPZOZ</t>
  </si>
  <si>
    <t xml:space="preserve">ul. Reja </t>
  </si>
  <si>
    <t>590543570101578440</t>
  </si>
  <si>
    <t>93885411</t>
  </si>
  <si>
    <t>590543570101578228</t>
  </si>
  <si>
    <t>00305091</t>
  </si>
  <si>
    <t xml:space="preserve">ul. Skorupki </t>
  </si>
  <si>
    <t>16 A</t>
  </si>
  <si>
    <t>590543570101534491</t>
  </si>
  <si>
    <t>50438714</t>
  </si>
  <si>
    <t>82</t>
  </si>
  <si>
    <t>Miejski Ośrodek Kultury w Piastowie</t>
  </si>
  <si>
    <t xml:space="preserve">Miejski Ośrodek Kultury </t>
  </si>
  <si>
    <t>MOK</t>
  </si>
  <si>
    <t>590543570101599537</t>
  </si>
  <si>
    <t>93885408</t>
  </si>
  <si>
    <t>Ochotnicza Straż Pożarna w Piastowie</t>
  </si>
  <si>
    <t>590543570101570222</t>
  </si>
  <si>
    <t>56424503</t>
  </si>
  <si>
    <t>84</t>
  </si>
  <si>
    <t>Piastowskie Archiwum Miejskie  w Piastowie</t>
  </si>
  <si>
    <t xml:space="preserve">Piastowskie Archiwum Miejskie w Piastowie </t>
  </si>
  <si>
    <t xml:space="preserve">ul. Boh. Wolności </t>
  </si>
  <si>
    <t>590543570101514301</t>
  </si>
  <si>
    <t>10044594</t>
  </si>
  <si>
    <t>ul. Kolejowa 5/7</t>
  </si>
  <si>
    <t xml:space="preserve"> 01-217</t>
  </si>
  <si>
    <t>Województwo Mazowieckie - Mazowiecki Zarząd Dróg Wojewódzkich w Warszawie</t>
  </si>
  <si>
    <t>Mazowiecki Zarząd Dróg Wojewódzkich w Warszawie</t>
  </si>
  <si>
    <t>Mazowiecki Zarząd Dróg Wojewódzkich w Warszawie Rejon Drogowy Gostynin-Płock</t>
  </si>
  <si>
    <t>MZDW - Rejon Drogowy Gostynin-Płock</t>
  </si>
  <si>
    <t>Legionów Polskich /Gostynin</t>
  </si>
  <si>
    <t>590243874018771752</t>
  </si>
  <si>
    <t>kompleksowa</t>
  </si>
  <si>
    <t>Wojska Polskiego/Gostynin</t>
  </si>
  <si>
    <t>590243874018606672</t>
  </si>
  <si>
    <t>Budynki</t>
  </si>
  <si>
    <t>Warszawska/Sanniki</t>
  </si>
  <si>
    <t>162</t>
  </si>
  <si>
    <t>09-540</t>
  </si>
  <si>
    <t>Sanniki</t>
  </si>
  <si>
    <t>590243874018391226</t>
  </si>
  <si>
    <t>Piastowska/Sierpc</t>
  </si>
  <si>
    <t>590243875031909306</t>
  </si>
  <si>
    <t>Płocka/Sierpc</t>
  </si>
  <si>
    <t>590243875031858024</t>
  </si>
  <si>
    <t>10069073</t>
  </si>
  <si>
    <t>Topolowa/Bielsk</t>
  </si>
  <si>
    <t>09-230</t>
  </si>
  <si>
    <t>Bielsk</t>
  </si>
  <si>
    <t>590243875031902024</t>
  </si>
  <si>
    <t>dz. 2283/1/dz. 2283/1</t>
  </si>
  <si>
    <t>590243875044424988</t>
  </si>
  <si>
    <t xml:space="preserve">Sikórz </t>
  </si>
  <si>
    <t>dz. 129/dz.129/ Biała</t>
  </si>
  <si>
    <t>09-413</t>
  </si>
  <si>
    <t>Biała</t>
  </si>
  <si>
    <t>590243871041665102</t>
  </si>
  <si>
    <t>Krośniewicka/Gostynin</t>
  </si>
  <si>
    <t>590243874018634095</t>
  </si>
  <si>
    <t>Mazowiecki Zarząd Dróg Wojewódzkich w Warszawie Rejon Drogowy Ciechanów</t>
  </si>
  <si>
    <t>MZDW - Rejon Drogowy Ciechanów</t>
  </si>
  <si>
    <t>2002/S</t>
  </si>
  <si>
    <t>590243872015439675</t>
  </si>
  <si>
    <t>Leśna/Ciechanów</t>
  </si>
  <si>
    <t>590243872015958060</t>
  </si>
  <si>
    <t>Spółdzielcza/Ciechanów</t>
  </si>
  <si>
    <t>590243872015663797</t>
  </si>
  <si>
    <t>Ciechanowska/Grudusk</t>
  </si>
  <si>
    <t>06-460</t>
  </si>
  <si>
    <t>Grudusk</t>
  </si>
  <si>
    <t>590243876030606210</t>
  </si>
  <si>
    <t>Pogorzelskiego/Mława</t>
  </si>
  <si>
    <t>590243876030383494</t>
  </si>
  <si>
    <t xml:space="preserve">Żwirki/Mława </t>
  </si>
  <si>
    <t>590243876031154208</t>
  </si>
  <si>
    <t>Znaki aktywne</t>
  </si>
  <si>
    <t>Mickiewicza/Stupsk</t>
  </si>
  <si>
    <t>590243876031030021</t>
  </si>
  <si>
    <t>Lidzbarska/Żuromin</t>
  </si>
  <si>
    <t>09-300</t>
  </si>
  <si>
    <t>Żuromin</t>
  </si>
  <si>
    <t>590243876031039857</t>
  </si>
  <si>
    <t>Warszawska/Żuromin</t>
  </si>
  <si>
    <t>590243876030842175</t>
  </si>
  <si>
    <t>Płocka/Mława</t>
  </si>
  <si>
    <t>590243876031112949</t>
  </si>
  <si>
    <t>Wyzwolenia/Strzegowo</t>
  </si>
  <si>
    <t>06-445</t>
  </si>
  <si>
    <t>Strzegowo</t>
  </si>
  <si>
    <t>590243876030990593</t>
  </si>
  <si>
    <t>Nowowiejska/Mława</t>
  </si>
  <si>
    <t>590243876042853657</t>
  </si>
  <si>
    <t>Warszawska/Mława</t>
  </si>
  <si>
    <t>590243876030820623</t>
  </si>
  <si>
    <t>Mazowiecki Zarząd Dróg Wojewódzkich w Warszawie Rejon Drogowy Grodzisk Mazowiecki</t>
  </si>
  <si>
    <t>Sygnalizacja świetlna</t>
  </si>
  <si>
    <t>Królewska/Piłsudskiego (22 Lipca)</t>
  </si>
  <si>
    <t>05-822</t>
  </si>
  <si>
    <t>Milanówek</t>
  </si>
  <si>
    <t>590543570101196842</t>
  </si>
  <si>
    <t xml:space="preserve"> 56279649 </t>
  </si>
  <si>
    <t>Królewska/Podwiejska/Milanówek</t>
  </si>
  <si>
    <t>590543570101213815</t>
  </si>
  <si>
    <t xml:space="preserve"> 30036718</t>
  </si>
  <si>
    <t>Królewska /Milanówek</t>
  </si>
  <si>
    <t>590543570101245250</t>
  </si>
  <si>
    <t xml:space="preserve"> 55072968</t>
  </si>
  <si>
    <t>Królewska/Grudowskiej/Milanówek</t>
  </si>
  <si>
    <t>590543570101195753</t>
  </si>
  <si>
    <t>92443130</t>
  </si>
  <si>
    <t>Sienkiewicza/Montwiła/Grodzisk Maz.</t>
  </si>
  <si>
    <t>05-825</t>
  </si>
  <si>
    <t>Grodzisk Mazowiecki</t>
  </si>
  <si>
    <t>590543570100751943</t>
  </si>
  <si>
    <t xml:space="preserve"> 56136714</t>
  </si>
  <si>
    <t>Królewska/Orzeszkowej/Grodzisk Maz.</t>
  </si>
  <si>
    <t>590543570101153180</t>
  </si>
  <si>
    <t>83697201</t>
  </si>
  <si>
    <t>Królewska/Teligi/Na Laski /Grodzisk Maz.</t>
  </si>
  <si>
    <t>590543570101233103</t>
  </si>
  <si>
    <t>23851618</t>
  </si>
  <si>
    <t>Sienkiewicza/Kościuszki m I</t>
  </si>
  <si>
    <t>590543570101068095</t>
  </si>
  <si>
    <t>RYCZAŁT</t>
  </si>
  <si>
    <t xml:space="preserve"> Okulickiego/3 Maja</t>
  </si>
  <si>
    <t>590543570101197344</t>
  </si>
  <si>
    <t>Aleja Wojska Polskiego/Zimińskiej/Pruszków</t>
  </si>
  <si>
    <t>05-800</t>
  </si>
  <si>
    <t>Pruszków</t>
  </si>
  <si>
    <t>590543570100751196</t>
  </si>
  <si>
    <t>26671967</t>
  </si>
  <si>
    <t>Aleja Wojska Polskiego/Niepodległości</t>
  </si>
  <si>
    <t>590543570100751103</t>
  </si>
  <si>
    <t>Aleja Wojska Polskiego/Powstańców</t>
  </si>
  <si>
    <t>590543570100535833</t>
  </si>
  <si>
    <t>94659718</t>
  </si>
  <si>
    <t>Aleja Wojska Polskiego/Plantowa</t>
  </si>
  <si>
    <t>590543570100751110</t>
  </si>
  <si>
    <t>Aleja Wojska Polskiego/Kubusia Puchatka</t>
  </si>
  <si>
    <t>590543570100751127</t>
  </si>
  <si>
    <t>266685398</t>
  </si>
  <si>
    <t>590543570100751134</t>
  </si>
  <si>
    <t>26161277</t>
  </si>
  <si>
    <t>Poznańska/Mostowa</t>
  </si>
  <si>
    <t>590543570100774263</t>
  </si>
  <si>
    <t>590543570100477911</t>
  </si>
  <si>
    <t>72256888</t>
  </si>
  <si>
    <t xml:space="preserve">Aleje Jerozolimskie/Partyzantów </t>
  </si>
  <si>
    <t>590543570100751165</t>
  </si>
  <si>
    <t>Aleja Wojska Polskiego/Gordziałkowskiego</t>
  </si>
  <si>
    <t>590543570100749957</t>
  </si>
  <si>
    <t>26672406</t>
  </si>
  <si>
    <t>600-lecia/Polna/Pokoju/Sochaczew</t>
  </si>
  <si>
    <t>590543540400344336</t>
  </si>
  <si>
    <t>PGE Dystrybucja O/Łódź</t>
  </si>
  <si>
    <t>96-313</t>
  </si>
  <si>
    <t>Jaktorów</t>
  </si>
  <si>
    <t>590543540200431786</t>
  </si>
  <si>
    <t>13702343</t>
  </si>
  <si>
    <t>96-319</t>
  </si>
  <si>
    <t>Międzyborów</t>
  </si>
  <si>
    <t>590543540200431779</t>
  </si>
  <si>
    <t xml:space="preserve"> 13410503</t>
  </si>
  <si>
    <t>05-805</t>
  </si>
  <si>
    <t>Otrębusy</t>
  </si>
  <si>
    <t>590543570100529962</t>
  </si>
  <si>
    <t>13754761</t>
  </si>
  <si>
    <t xml:space="preserve">Aleje Jerozolimskie/Norwida </t>
  </si>
  <si>
    <t>590543570100744853</t>
  </si>
  <si>
    <t>Aleje Jerozolimskie/Piastów</t>
  </si>
  <si>
    <t>590543570100749179</t>
  </si>
  <si>
    <t>Żelazowa Wola</t>
  </si>
  <si>
    <t>590543540400344374</t>
  </si>
  <si>
    <t>23455148</t>
  </si>
  <si>
    <t>600-lecia wjazd Kaufland/Sochaczew</t>
  </si>
  <si>
    <t>590543540400344343</t>
  </si>
  <si>
    <t>13662601</t>
  </si>
  <si>
    <t>600-lecia/Staszica/Trojanowska/Sochaczew</t>
  </si>
  <si>
    <t>590543540400344350</t>
  </si>
  <si>
    <t xml:space="preserve"> 600-lecia/Warszawska/Sochaczew</t>
  </si>
  <si>
    <t>590543540400344367</t>
  </si>
  <si>
    <t xml:space="preserve">Marszałka Józefa Piłsudskiego </t>
  </si>
  <si>
    <t>05-870</t>
  </si>
  <si>
    <t>590543570100360275</t>
  </si>
  <si>
    <t xml:space="preserve"> Marszałka Józefa Piłsudskiego </t>
  </si>
  <si>
    <t>590543570100360282</t>
  </si>
  <si>
    <t>90067751</t>
  </si>
  <si>
    <t>Sochaczewska/r. Błońskiej</t>
  </si>
  <si>
    <t>05-084</t>
  </si>
  <si>
    <t>Leszno</t>
  </si>
  <si>
    <t>590543570100291548</t>
  </si>
  <si>
    <t>82835514</t>
  </si>
  <si>
    <t>Przepompownia P-7</t>
  </si>
  <si>
    <t xml:space="preserve">Warszawska/r. Wspólnej </t>
  </si>
  <si>
    <t>05-082</t>
  </si>
  <si>
    <t xml:space="preserve">Wocieszyn </t>
  </si>
  <si>
    <t>590543570100331800</t>
  </si>
  <si>
    <t>PrzepompowniaP-8</t>
  </si>
  <si>
    <t xml:space="preserve">Borzęcin Duży </t>
  </si>
  <si>
    <t>05-803</t>
  </si>
  <si>
    <t xml:space="preserve">Borzęcin Duzy </t>
  </si>
  <si>
    <t>590543570100332159</t>
  </si>
  <si>
    <t>Warszawska P-6</t>
  </si>
  <si>
    <t>Koczargi Nowe</t>
  </si>
  <si>
    <t>590543570100331770</t>
  </si>
  <si>
    <t>91042830</t>
  </si>
  <si>
    <t xml:space="preserve">Warszawska P-5/Zielonka Wieś </t>
  </si>
  <si>
    <t xml:space="preserve">Zielonka Wieś </t>
  </si>
  <si>
    <t>590543570100331787</t>
  </si>
  <si>
    <t>Warszawska P-4/Stare Babice</t>
  </si>
  <si>
    <t>Stare Babice</t>
  </si>
  <si>
    <t>590543570100331794</t>
  </si>
  <si>
    <t xml:space="preserve">przepompownia </t>
  </si>
  <si>
    <t>Warszawska P-3</t>
  </si>
  <si>
    <t xml:space="preserve">Latchorzew </t>
  </si>
  <si>
    <t>590543570100332692</t>
  </si>
  <si>
    <t xml:space="preserve"> Warszawska P-3A </t>
  </si>
  <si>
    <t>nr 236</t>
  </si>
  <si>
    <t>590543570100332777</t>
  </si>
  <si>
    <t>Aleje Jerozolimskie/Regulska</t>
  </si>
  <si>
    <t>05-816</t>
  </si>
  <si>
    <t>Michałowice</t>
  </si>
  <si>
    <t>590543570100752735</t>
  </si>
  <si>
    <t>26361738</t>
  </si>
  <si>
    <t>Zabudowa</t>
  </si>
  <si>
    <t>Traugutta/Grodzisk Maz.</t>
  </si>
  <si>
    <t>590543570101210999</t>
  </si>
  <si>
    <t>1695206</t>
  </si>
  <si>
    <t>Przepompownia P10</t>
  </si>
  <si>
    <t>Warszawska P-10</t>
  </si>
  <si>
    <t>05-083</t>
  </si>
  <si>
    <t xml:space="preserve">Wyględy </t>
  </si>
  <si>
    <t>590543570100331763</t>
  </si>
  <si>
    <t>91065529</t>
  </si>
  <si>
    <t>Przepompownia P-9</t>
  </si>
  <si>
    <t>Warszawska P-9</t>
  </si>
  <si>
    <t>Borzęcin Duży</t>
  </si>
  <si>
    <t>590543570100332166</t>
  </si>
  <si>
    <t>96-300</t>
  </si>
  <si>
    <t>Żyrardów</t>
  </si>
  <si>
    <t>590543540200431793</t>
  </si>
  <si>
    <t xml:space="preserve"> 97609368</t>
  </si>
  <si>
    <t xml:space="preserve"> Jaktorowska/Lelewela</t>
  </si>
  <si>
    <t>590543540200431809</t>
  </si>
  <si>
    <t xml:space="preserve"> 97698556</t>
  </si>
  <si>
    <t>590543540200095933</t>
  </si>
  <si>
    <t>30265367</t>
  </si>
  <si>
    <t>Alpejska/Kukuczki</t>
  </si>
  <si>
    <t>590543540200431823</t>
  </si>
  <si>
    <t>83666736</t>
  </si>
  <si>
    <t>Sochaczewska</t>
  </si>
  <si>
    <t>dz. 408/1</t>
  </si>
  <si>
    <t>590543570100372407</t>
  </si>
  <si>
    <t>56424271</t>
  </si>
  <si>
    <t>Aleje Jerozolimskie/Zacisze/</t>
  </si>
  <si>
    <t>590543570100463310</t>
  </si>
  <si>
    <t xml:space="preserve"> Polna/Leszno </t>
  </si>
  <si>
    <t>dz. 445</t>
  </si>
  <si>
    <t>590543570100410536</t>
  </si>
  <si>
    <t xml:space="preserve"> 44300237</t>
  </si>
  <si>
    <t>Wyszogrodzka/Sochaczew</t>
  </si>
  <si>
    <t>590543540400344381</t>
  </si>
  <si>
    <t>838667117</t>
  </si>
  <si>
    <t>Grodziska/Brzozowa/Pruszków</t>
  </si>
  <si>
    <t>590543570101028655</t>
  </si>
  <si>
    <t xml:space="preserve"> 55072938 </t>
  </si>
  <si>
    <t>Bohaterów Warszawy/</t>
  </si>
  <si>
    <t>590543570100463303</t>
  </si>
  <si>
    <t>3 Maja/Mościska</t>
  </si>
  <si>
    <t>05-080</t>
  </si>
  <si>
    <t xml:space="preserve">Mościska </t>
  </si>
  <si>
    <t>590543570100353482</t>
  </si>
  <si>
    <t>82836108</t>
  </si>
  <si>
    <t>Piłsudskiego (znaki aktywne) Sochaczew</t>
  </si>
  <si>
    <t>590543540400344398</t>
  </si>
  <si>
    <t>Brwinowska/Podkowa Leśna</t>
  </si>
  <si>
    <t>590543570101386007</t>
  </si>
  <si>
    <t>30490509</t>
  </si>
  <si>
    <t>Radziejowicka/Kałęczyn</t>
  </si>
  <si>
    <t xml:space="preserve">9/4 </t>
  </si>
  <si>
    <t>Kałęczyn</t>
  </si>
  <si>
    <t>590543570101404558</t>
  </si>
  <si>
    <t>56279750</t>
  </si>
  <si>
    <t>Warszawska/Kanie</t>
  </si>
  <si>
    <t>147/50</t>
  </si>
  <si>
    <t xml:space="preserve">Kanie </t>
  </si>
  <si>
    <t>590543570101444066</t>
  </si>
  <si>
    <t>83839595</t>
  </si>
  <si>
    <t>Radziejowicka/Mościska</t>
  </si>
  <si>
    <t>Mościska</t>
  </si>
  <si>
    <t>590543570104538536</t>
  </si>
  <si>
    <t>70924730</t>
  </si>
  <si>
    <t>Łazy/Kampinos</t>
  </si>
  <si>
    <t>81/1</t>
  </si>
  <si>
    <t>05-085</t>
  </si>
  <si>
    <t>Kampinos</t>
  </si>
  <si>
    <t>590543570101455901</t>
  </si>
  <si>
    <t>10044170</t>
  </si>
  <si>
    <t>224/36</t>
  </si>
  <si>
    <t>590543570101488237</t>
  </si>
  <si>
    <t>97719295</t>
  </si>
  <si>
    <t>Pszczelińska/Brwinów</t>
  </si>
  <si>
    <t>05-840</t>
  </si>
  <si>
    <t>Brwinów</t>
  </si>
  <si>
    <t>590543570101492807</t>
  </si>
  <si>
    <t>91002565</t>
  </si>
  <si>
    <t>Wspólna</t>
  </si>
  <si>
    <t xml:space="preserve">Wólka Grodziska </t>
  </si>
  <si>
    <t>590543570101399199</t>
  </si>
  <si>
    <t>13630587</t>
  </si>
  <si>
    <t>Przepompownia P6</t>
  </si>
  <si>
    <t>Natolin/Grodzisk Maz.</t>
  </si>
  <si>
    <t>24/3</t>
  </si>
  <si>
    <t xml:space="preserve">Natolin </t>
  </si>
  <si>
    <t>590543570101500328</t>
  </si>
  <si>
    <t>30370262</t>
  </si>
  <si>
    <t xml:space="preserve">Wspólna/Wólka Grodziska </t>
  </si>
  <si>
    <t>Przepompownia P5</t>
  </si>
  <si>
    <t>dz. 178</t>
  </si>
  <si>
    <t>590543570101539120</t>
  </si>
  <si>
    <t>30466253</t>
  </si>
  <si>
    <t>Kozery/Orlicz Dreszera</t>
  </si>
  <si>
    <t>285, 199/22</t>
  </si>
  <si>
    <t>590543570101484796</t>
  </si>
  <si>
    <t>90208035</t>
  </si>
  <si>
    <t>Kozerki/Grodzisk Mazowiecki/Orlicz Dreszera</t>
  </si>
  <si>
    <t>168, 242, 276/22</t>
  </si>
  <si>
    <t>590543570101567239</t>
  </si>
  <si>
    <t>90209918</t>
  </si>
  <si>
    <t>Przepompownia P8</t>
  </si>
  <si>
    <t xml:space="preserve"> Kozerki/Orlicz-Dreszera</t>
  </si>
  <si>
    <t xml:space="preserve">nr ew. 179/4)/22 </t>
  </si>
  <si>
    <t xml:space="preserve">Kozerki </t>
  </si>
  <si>
    <t>590543570101523570</t>
  </si>
  <si>
    <t>71031343</t>
  </si>
  <si>
    <t xml:space="preserve">Przepompownia P9 </t>
  </si>
  <si>
    <t xml:space="preserve">Kałęczyn/Osiedlowa </t>
  </si>
  <si>
    <t>14/dz. nr 51/11</t>
  </si>
  <si>
    <t xml:space="preserve">Kałęczyn </t>
  </si>
  <si>
    <t>590543570101590152</t>
  </si>
  <si>
    <t>90137605</t>
  </si>
  <si>
    <t>Chlebnia</t>
  </si>
  <si>
    <t xml:space="preserve">Chlebnia </t>
  </si>
  <si>
    <t>590543570101500380</t>
  </si>
  <si>
    <t>13449653</t>
  </si>
  <si>
    <t>590543570101484789</t>
  </si>
  <si>
    <t>13371711</t>
  </si>
  <si>
    <t xml:space="preserve"> Warszawska/ Blizne Jasińskiego</t>
  </si>
  <si>
    <t xml:space="preserve">Blizne Jasińskiego </t>
  </si>
  <si>
    <t>590380100000342755</t>
  </si>
  <si>
    <t xml:space="preserve">Przepompownia P 2 </t>
  </si>
  <si>
    <t>Blizne Jasińskiego</t>
  </si>
  <si>
    <t>590380100000342748</t>
  </si>
  <si>
    <t>Warszawska/Przejazd</t>
  </si>
  <si>
    <t xml:space="preserve">Blizne Łaszczyńskiego </t>
  </si>
  <si>
    <t>590380100011731258</t>
  </si>
  <si>
    <t xml:space="preserve">Warszawska (naprzeciwko cmentarza) </t>
  </si>
  <si>
    <t>408/4</t>
  </si>
  <si>
    <t>590543570101748287</t>
  </si>
  <si>
    <t xml:space="preserve">Przepompownia </t>
  </si>
  <si>
    <t xml:space="preserve">Wojska Polskiego/Działkowa </t>
  </si>
  <si>
    <t xml:space="preserve">Pruszków </t>
  </si>
  <si>
    <t>590543570101724250</t>
  </si>
  <si>
    <t>30368359</t>
  </si>
  <si>
    <t>Mazowiecki Zarząd Dróg Wojewódzkich w Warszawie Rejon Drogowy Ostrołęka z/s w Czerwinie</t>
  </si>
  <si>
    <t>MZDW - Rejon Drogowy Ostrołęka z/s w Czerwinie</t>
  </si>
  <si>
    <t xml:space="preserve">Mazowiecka/Czerwin </t>
  </si>
  <si>
    <t>590543570300351226</t>
  </si>
  <si>
    <t>12901238</t>
  </si>
  <si>
    <t>Reymonta/Myszyniec</t>
  </si>
  <si>
    <t>590543570300441248</t>
  </si>
  <si>
    <t>56129359</t>
  </si>
  <si>
    <t>Lokale niemieszkalne</t>
  </si>
  <si>
    <t>Polna/Krasnosielc</t>
  </si>
  <si>
    <t>06-212</t>
  </si>
  <si>
    <t>Kranosielc</t>
  </si>
  <si>
    <t>590543570300865938</t>
  </si>
  <si>
    <t>56129417</t>
  </si>
  <si>
    <t>Oświetlenie znaku DW 627</t>
  </si>
  <si>
    <t>Ostrowska/Rzekuń</t>
  </si>
  <si>
    <t>07-411</t>
  </si>
  <si>
    <t>Rzekuń</t>
  </si>
  <si>
    <t>590543570300292192</t>
  </si>
  <si>
    <t>27797583</t>
  </si>
  <si>
    <t>Żwirki i Wigury/Przasnysz</t>
  </si>
  <si>
    <t>590543570301069113</t>
  </si>
  <si>
    <t>30155085</t>
  </si>
  <si>
    <t>Kościelna/Łyse</t>
  </si>
  <si>
    <t>07-437</t>
  </si>
  <si>
    <t>Łyse</t>
  </si>
  <si>
    <t>590543570301069120</t>
  </si>
  <si>
    <t>30154987</t>
  </si>
  <si>
    <t>Lubiejewska/Ostrów Mazowiecka</t>
  </si>
  <si>
    <t>Ostrów Mazowiecka</t>
  </si>
  <si>
    <t>590543570701591726</t>
  </si>
  <si>
    <t>30128909</t>
  </si>
  <si>
    <t>3 Maja-Grota Roweckiego/Ostrów Mazowiecka</t>
  </si>
  <si>
    <t>590543570701252481</t>
  </si>
  <si>
    <t>97760393</t>
  </si>
  <si>
    <t>Mazowiecki Zarząd Dróg Wojewódzkich w Warszawie Rejon Drogowy  Wołomin-Nowy Dwór Mazowiecki</t>
  </si>
  <si>
    <t>MZDW -  Rejon Drogowy Wołomin-Nowy Dwór Mazowiecki</t>
  </si>
  <si>
    <t xml:space="preserve">Wołomin/zabudowa </t>
  </si>
  <si>
    <t>Kobyłkowska</t>
  </si>
  <si>
    <t>05-200</t>
  </si>
  <si>
    <t>Wołomin</t>
  </si>
  <si>
    <t>590543570401398892</t>
  </si>
  <si>
    <t>01646635</t>
  </si>
  <si>
    <t>Lokalne niemieszkalne</t>
  </si>
  <si>
    <t>05-100</t>
  </si>
  <si>
    <t>Nowy Dwór Mazowiecki</t>
  </si>
  <si>
    <t>590543570400510400</t>
  </si>
  <si>
    <t>02584037</t>
  </si>
  <si>
    <t>Przepom. wód deszczowych DW 630</t>
  </si>
  <si>
    <t>Modlińska</t>
  </si>
  <si>
    <t>dz. 32/5</t>
  </si>
  <si>
    <t>590543570400870054</t>
  </si>
  <si>
    <t xml:space="preserve">Przepom. wód deszczowych DW 637 </t>
  </si>
  <si>
    <t>Sarnia/Zagórze</t>
  </si>
  <si>
    <t>dz. 10/6</t>
  </si>
  <si>
    <t>05-074</t>
  </si>
  <si>
    <t>590543570800310051</t>
  </si>
  <si>
    <t xml:space="preserve">Michałów </t>
  </si>
  <si>
    <t>108/1 obok 183, dz. 0017</t>
  </si>
  <si>
    <t>Michałów</t>
  </si>
  <si>
    <t>590543570800308447</t>
  </si>
  <si>
    <t>56431837</t>
  </si>
  <si>
    <t>Okuniewska</t>
  </si>
  <si>
    <t>dz.2/1 obręb 1</t>
  </si>
  <si>
    <t>05-070</t>
  </si>
  <si>
    <t>Sulejówek</t>
  </si>
  <si>
    <t>590543570800316855</t>
  </si>
  <si>
    <t>04148570</t>
  </si>
  <si>
    <t xml:space="preserve">Okuniewska </t>
  </si>
  <si>
    <t>dz. 70/1 obręb 8</t>
  </si>
  <si>
    <t>590543570800316442</t>
  </si>
  <si>
    <t>00880144</t>
  </si>
  <si>
    <t>Przepom. wód deszczowych DW 635</t>
  </si>
  <si>
    <t xml:space="preserve">Nowy Janków </t>
  </si>
  <si>
    <t>234/2</t>
  </si>
  <si>
    <t>Nowy Janków</t>
  </si>
  <si>
    <t>590543570402047089</t>
  </si>
  <si>
    <t>1573618</t>
  </si>
  <si>
    <t xml:space="preserve">DW 634 </t>
  </si>
  <si>
    <t>Legionów/1-ego Maja</t>
  </si>
  <si>
    <t>590543570401493030</t>
  </si>
  <si>
    <t>12625158</t>
  </si>
  <si>
    <t>Nadarzyńska/Ręczajska</t>
  </si>
  <si>
    <t>05-230</t>
  </si>
  <si>
    <t>Kobyłka</t>
  </si>
  <si>
    <t>590543570401491357</t>
  </si>
  <si>
    <t>83501267</t>
  </si>
  <si>
    <t xml:space="preserve"> DW 634 </t>
  </si>
  <si>
    <t>Wyszyńskiego/Kolejowa</t>
  </si>
  <si>
    <t>05-220</t>
  </si>
  <si>
    <t>Zielonka</t>
  </si>
  <si>
    <t>590543570401491425</t>
  </si>
  <si>
    <t>20137511</t>
  </si>
  <si>
    <t xml:space="preserve">Sygnalizacja świetlna DW 634 </t>
  </si>
  <si>
    <t>Wyszyńskiego/Staszica</t>
  </si>
  <si>
    <t>590543570401491449</t>
  </si>
  <si>
    <t>92865511</t>
  </si>
  <si>
    <t>Skorupki/Kwiatowa</t>
  </si>
  <si>
    <t>05-091</t>
  </si>
  <si>
    <t>Ząbki</t>
  </si>
  <si>
    <t>590543570401093131</t>
  </si>
  <si>
    <t>13700988</t>
  </si>
  <si>
    <t>DW 631</t>
  </si>
  <si>
    <t>Piłsudskiego/Mazurska/Powstańców</t>
  </si>
  <si>
    <t>590543570401048353</t>
  </si>
  <si>
    <t>94592397</t>
  </si>
  <si>
    <t xml:space="preserve">DW 633 </t>
  </si>
  <si>
    <t>Jana Kazimierza</t>
  </si>
  <si>
    <t>05-126</t>
  </si>
  <si>
    <t>Nieporęt</t>
  </si>
  <si>
    <t>590543570400803991</t>
  </si>
  <si>
    <t>Jana Kazimierza/Izabelińska</t>
  </si>
  <si>
    <t>590543570400305471</t>
  </si>
  <si>
    <t>89218174</t>
  </si>
  <si>
    <t>DW 630</t>
  </si>
  <si>
    <t>Wojska Polskiego-Okuniewska</t>
  </si>
  <si>
    <t>590543570400502559</t>
  </si>
  <si>
    <t>83990770</t>
  </si>
  <si>
    <t xml:space="preserve">DW 630 </t>
  </si>
  <si>
    <t>05-110</t>
  </si>
  <si>
    <t>Jabłonna</t>
  </si>
  <si>
    <t>590543570400255585</t>
  </si>
  <si>
    <t>94343662</t>
  </si>
  <si>
    <t xml:space="preserve">DW 637 </t>
  </si>
  <si>
    <t>590543570800006824</t>
  </si>
  <si>
    <t>27633011</t>
  </si>
  <si>
    <t xml:space="preserve">DW 638 </t>
  </si>
  <si>
    <t>Idzikowskiego</t>
  </si>
  <si>
    <t>05-770</t>
  </si>
  <si>
    <t>590543570800515562</t>
  </si>
  <si>
    <t>83904796</t>
  </si>
  <si>
    <t xml:space="preserve">DW 618 </t>
  </si>
  <si>
    <t>590543570700905609</t>
  </si>
  <si>
    <t>11737293</t>
  </si>
  <si>
    <t>Pułtuska/11- go Listopada</t>
  </si>
  <si>
    <t>590543570700724217</t>
  </si>
  <si>
    <t>10857212</t>
  </si>
  <si>
    <t>Wyszyńskiego/Piłsudskiego</t>
  </si>
  <si>
    <t>590543570401700541</t>
  </si>
  <si>
    <t>Warszawska (przejście)</t>
  </si>
  <si>
    <t>dz. 1875 m obok nr 3</t>
  </si>
  <si>
    <t>Okuniew</t>
  </si>
  <si>
    <t>590543570800316848</t>
  </si>
  <si>
    <t>97698006</t>
  </si>
  <si>
    <t>Nowodworska-Dworcowa/Janówek Pierwszy</t>
  </si>
  <si>
    <t>05-135</t>
  </si>
  <si>
    <t>Janówek Pierwszy</t>
  </si>
  <si>
    <t>590543570400834339</t>
  </si>
  <si>
    <t>Modlińska/Myśliwska/Wieliszew</t>
  </si>
  <si>
    <t>Wieliszew</t>
  </si>
  <si>
    <t>590543570402113142</t>
  </si>
  <si>
    <t>83836683</t>
  </si>
  <si>
    <t>dawna DK nr 8</t>
  </si>
  <si>
    <t>Piłsudskiego/Klonowa</t>
  </si>
  <si>
    <t>05-270</t>
  </si>
  <si>
    <t>Marki</t>
  </si>
  <si>
    <t xml:space="preserve">BRAK DANYCH </t>
  </si>
  <si>
    <t>Biuro RD Wołomin</t>
  </si>
  <si>
    <t>Płońska</t>
  </si>
  <si>
    <t>05-190</t>
  </si>
  <si>
    <t>Nasielsk</t>
  </si>
  <si>
    <t>590243877031578377</t>
  </si>
  <si>
    <t>Sygnalizacja znak D-6</t>
  </si>
  <si>
    <t>590243877031616727</t>
  </si>
  <si>
    <t>Zegrzyńska</t>
  </si>
  <si>
    <t>207/ dz. 914/4</t>
  </si>
  <si>
    <t>590543570301051392</t>
  </si>
  <si>
    <t>Piłsudskiego/Legionowa</t>
  </si>
  <si>
    <t>590543570401922431</t>
  </si>
  <si>
    <t>Aleja Jana Pawła II</t>
  </si>
  <si>
    <t>Słupno</t>
  </si>
  <si>
    <t>590543570401921663</t>
  </si>
  <si>
    <t xml:space="preserve">Wojska Polskiego </t>
  </si>
  <si>
    <t>dz. 74 M 1/19</t>
  </si>
  <si>
    <t>05-101</t>
  </si>
  <si>
    <t>590543570301053259</t>
  </si>
  <si>
    <t>590543570401923889</t>
  </si>
  <si>
    <t>dz. 28/1</t>
  </si>
  <si>
    <t>05-304</t>
  </si>
  <si>
    <t>Pustelnik</t>
  </si>
  <si>
    <t>590543570502067970</t>
  </si>
  <si>
    <t>dz. 3/1,1,2</t>
  </si>
  <si>
    <t>05-071</t>
  </si>
  <si>
    <t>590543570800316831</t>
  </si>
  <si>
    <t>95802121</t>
  </si>
  <si>
    <t>Szwoleżerów</t>
  </si>
  <si>
    <t>590543570401700534</t>
  </si>
  <si>
    <t>Ludwinowo Dębskie</t>
  </si>
  <si>
    <t>dz. 45</t>
  </si>
  <si>
    <t>05-140</t>
  </si>
  <si>
    <t>590543570402362960</t>
  </si>
  <si>
    <t xml:space="preserve">Przepom. wód deszczowych DW 638 </t>
  </si>
  <si>
    <t>Piłsudskiego</t>
  </si>
  <si>
    <t>dz. 21/1, obręb 002</t>
  </si>
  <si>
    <t>05-271</t>
  </si>
  <si>
    <t>590543570502060773</t>
  </si>
  <si>
    <t xml:space="preserve">Sygnalizacja świetlna  </t>
  </si>
  <si>
    <t>Szosa Jadowska</t>
  </si>
  <si>
    <t>dz. 254</t>
  </si>
  <si>
    <t>Duczki</t>
  </si>
  <si>
    <t>590543570402427430</t>
  </si>
  <si>
    <t>30532287</t>
  </si>
  <si>
    <t>Sygnalizacja świetlna  DW 634</t>
  </si>
  <si>
    <t>Aleje Niepodległości</t>
  </si>
  <si>
    <t>590543570401493023</t>
  </si>
  <si>
    <t>23842596</t>
  </si>
  <si>
    <t>dz. 577</t>
  </si>
  <si>
    <t>590543570502067949</t>
  </si>
  <si>
    <t>14241658</t>
  </si>
  <si>
    <t>Mazowiecki Zarząd Dróg Wojewódzkich w Warszawie Rejon Drogowy Węgrów-Siedlce</t>
  </si>
  <si>
    <t>MZDW -  Rejon Drogowy Węgrów-Siedlce</t>
  </si>
  <si>
    <t>Duboisa Stanisława/Ostrów Mazowiecka</t>
  </si>
  <si>
    <t/>
  </si>
  <si>
    <t>590543570701266464</t>
  </si>
  <si>
    <t>30173729</t>
  </si>
  <si>
    <t>3-go Maja/Ostrów Mazowiecka</t>
  </si>
  <si>
    <t>590543570701252474</t>
  </si>
  <si>
    <t>02805574</t>
  </si>
  <si>
    <t>Siedziba Biura Rejonu</t>
  </si>
  <si>
    <t>Gdańska/Węgrów</t>
  </si>
  <si>
    <t>07-100</t>
  </si>
  <si>
    <t>Węgrów</t>
  </si>
  <si>
    <t>590543570700328484</t>
  </si>
  <si>
    <t>02808648</t>
  </si>
  <si>
    <t>Baza Sarnaki</t>
  </si>
  <si>
    <t>3-go Maja/Sarnaki</t>
  </si>
  <si>
    <t>08-220</t>
  </si>
  <si>
    <t>Sarnaki</t>
  </si>
  <si>
    <t>590543520400768523</t>
  </si>
  <si>
    <t>56407517</t>
  </si>
  <si>
    <t>Obwód Drogowy Węgrów</t>
  </si>
  <si>
    <t>590543570700256176</t>
  </si>
  <si>
    <t>02705763</t>
  </si>
  <si>
    <t>Obwód Drogowy Kosów Lacki</t>
  </si>
  <si>
    <t>Źródlana/Kosów Lacki</t>
  </si>
  <si>
    <t>590543570701451204</t>
  </si>
  <si>
    <t>13905225</t>
  </si>
  <si>
    <t>Siennicka/Mińsk Mazowiecki</t>
  </si>
  <si>
    <t>05-300</t>
  </si>
  <si>
    <t>Mińsk Mazowiecki</t>
  </si>
  <si>
    <t>590543570501162430</t>
  </si>
  <si>
    <t>01494753</t>
  </si>
  <si>
    <t>Słowackiego/Węgrów</t>
  </si>
  <si>
    <t>dz. 3914</t>
  </si>
  <si>
    <t>590543570700332610</t>
  </si>
  <si>
    <t>23402292</t>
  </si>
  <si>
    <t>Siedlecka/Mokobody</t>
  </si>
  <si>
    <t>08-124</t>
  </si>
  <si>
    <t>Mokobody</t>
  </si>
  <si>
    <t>590543570600708249</t>
  </si>
  <si>
    <t>56138505</t>
  </si>
  <si>
    <t>Piłsudskiego/Łosice</t>
  </si>
  <si>
    <t>590543520400796151</t>
  </si>
  <si>
    <t>02669789</t>
  </si>
  <si>
    <t>Pruszyn Pieńki</t>
  </si>
  <si>
    <t>dz. 329</t>
  </si>
  <si>
    <t xml:space="preserve">Pruszyn Pieńki </t>
  </si>
  <si>
    <t>590543570601135631</t>
  </si>
  <si>
    <t>98798488</t>
  </si>
  <si>
    <t>Wesoła/Sokołów Podlaski</t>
  </si>
  <si>
    <t>dz. 3554/3</t>
  </si>
  <si>
    <t>590543570701565864</t>
  </si>
  <si>
    <t>13993789</t>
  </si>
  <si>
    <t>Węgrowska/Chodów</t>
  </si>
  <si>
    <t>dz. 257/9</t>
  </si>
  <si>
    <t>08-119</t>
  </si>
  <si>
    <t>Chodów</t>
  </si>
  <si>
    <t>590543570601288085</t>
  </si>
  <si>
    <t>PPE nowopowstały</t>
  </si>
  <si>
    <t>Siedlecka/Stok Lacki</t>
  </si>
  <si>
    <t>dz. 24-531</t>
  </si>
  <si>
    <t>Stok Lacki</t>
  </si>
  <si>
    <t>590543570601282144</t>
  </si>
  <si>
    <t>Siedlecka/Żelków Kolonia</t>
  </si>
  <si>
    <t>dz. 33-531</t>
  </si>
  <si>
    <t>Żelków Kolonia</t>
  </si>
  <si>
    <t>590543570601282137</t>
  </si>
  <si>
    <t>Mazowiecki Zarząd Dróg Wojewódzkich w Warszawie Rejon Drogowy Radom</t>
  </si>
  <si>
    <t>MZDW -  Rejon Drogowy Radom</t>
  </si>
  <si>
    <t xml:space="preserve">Obwód Drogowy Potworów </t>
  </si>
  <si>
    <t>Warszawska/Potworów</t>
  </si>
  <si>
    <t>26-414</t>
  </si>
  <si>
    <t>Potworów</t>
  </si>
  <si>
    <t>590543560301083745</t>
  </si>
  <si>
    <t>56412601</t>
  </si>
  <si>
    <t>Obwód Drogowy Nowe Miasto</t>
  </si>
  <si>
    <t xml:space="preserve">Kolejowa/Nowe Miasto n/Pilicą </t>
  </si>
  <si>
    <t>26-420</t>
  </si>
  <si>
    <t>Nowe Miasto n/Pilicą</t>
  </si>
  <si>
    <t>590543560700048260</t>
  </si>
  <si>
    <t>82339280</t>
  </si>
  <si>
    <t>Rejon Drogowy Radom</t>
  </si>
  <si>
    <t>Wolanowska/Radom</t>
  </si>
  <si>
    <t>590543560101703089</t>
  </si>
  <si>
    <t>56261690</t>
  </si>
  <si>
    <t>Kościuszki -Zamkowa/Szydłowiec</t>
  </si>
  <si>
    <t>26-500</t>
  </si>
  <si>
    <t>Szydłowiec</t>
  </si>
  <si>
    <t>590543560301183025</t>
  </si>
  <si>
    <t>30162570</t>
  </si>
  <si>
    <t>Kościuszki -Jastrzębska/Szydłowiec</t>
  </si>
  <si>
    <t>590543560301183032</t>
  </si>
  <si>
    <t>30117997</t>
  </si>
  <si>
    <t>Wielogóra/Jedlińsk</t>
  </si>
  <si>
    <t>26-650</t>
  </si>
  <si>
    <t>Jedlińsk</t>
  </si>
  <si>
    <t>Wsola/Jedlińsk</t>
  </si>
  <si>
    <t>590543560100124007</t>
  </si>
  <si>
    <t>31370331</t>
  </si>
  <si>
    <t>590543560100123994</t>
  </si>
  <si>
    <t>31374091</t>
  </si>
  <si>
    <t>Jedlińsk/Jedlińsk</t>
  </si>
  <si>
    <t>590543560100127961</t>
  </si>
  <si>
    <t>28238511</t>
  </si>
  <si>
    <t>Kępiny/Jedlińsk</t>
  </si>
  <si>
    <t>590543560100124014</t>
  </si>
  <si>
    <t>31369638</t>
  </si>
  <si>
    <t>Wola Gutowska/Jedlińsk</t>
  </si>
  <si>
    <t>590543560100123987</t>
  </si>
  <si>
    <t>92111572</t>
  </si>
  <si>
    <t>590543560100568740</t>
  </si>
  <si>
    <t>95307993</t>
  </si>
  <si>
    <t>Znak aktywny D-6</t>
  </si>
  <si>
    <t>Zdziechów/Szydłowiec</t>
  </si>
  <si>
    <t>590543560301179240</t>
  </si>
  <si>
    <t>28562435</t>
  </si>
  <si>
    <t>Kochanowskiego/Garbatka Letnisko</t>
  </si>
  <si>
    <t>dz. 478/3</t>
  </si>
  <si>
    <t>26-930</t>
  </si>
  <si>
    <t xml:space="preserve">Garbatka Letnisko </t>
  </si>
  <si>
    <t>590543560600331288</t>
  </si>
  <si>
    <t>56403938</t>
  </si>
  <si>
    <t>Gliniec/Gliniec</t>
  </si>
  <si>
    <t>Gliniec</t>
  </si>
  <si>
    <t>590543560301165991</t>
  </si>
  <si>
    <t>93891734</t>
  </si>
  <si>
    <t>Czachowskiego/Chlewiska</t>
  </si>
  <si>
    <t>dz. 421</t>
  </si>
  <si>
    <t>25-510</t>
  </si>
  <si>
    <t>Chlewiska</t>
  </si>
  <si>
    <t>590543560301322790</t>
  </si>
  <si>
    <t xml:space="preserve">Baza Obwodu Drogowego w Lipsku </t>
  </si>
  <si>
    <t>Przemysłowa/Lipsko</t>
  </si>
  <si>
    <t>27-300</t>
  </si>
  <si>
    <t>Lipsko</t>
  </si>
  <si>
    <t>590543560600514049</t>
  </si>
  <si>
    <t>56513285</t>
  </si>
  <si>
    <t>Mickiewicza/Pionki</t>
  </si>
  <si>
    <t>dz. 386</t>
  </si>
  <si>
    <t>26-670</t>
  </si>
  <si>
    <t>Pionki</t>
  </si>
  <si>
    <t>590543560600826951</t>
  </si>
  <si>
    <t>55152635</t>
  </si>
  <si>
    <t>Mazowiecki Zarząd Dróg Wojewódzkich w Warszawie Rejon Drogowy Otwock-Piaseczno</t>
  </si>
  <si>
    <t>MZDW -  Rejon Drogowy Otwock-Piaseczno</t>
  </si>
  <si>
    <t>Górna /Otwock</t>
  </si>
  <si>
    <t>590543570800624516</t>
  </si>
  <si>
    <t>56411833</t>
  </si>
  <si>
    <t>Elektroniczna /Piaseczno</t>
  </si>
  <si>
    <t>590543570201265462</t>
  </si>
  <si>
    <t>56021126</t>
  </si>
  <si>
    <t>Krakowska/Łazy</t>
  </si>
  <si>
    <t>223</t>
  </si>
  <si>
    <t>Łazy</t>
  </si>
  <si>
    <t>590543570201313408</t>
  </si>
  <si>
    <t>57121881</t>
  </si>
  <si>
    <t>590543570201313415</t>
  </si>
  <si>
    <t>31083124</t>
  </si>
  <si>
    <t xml:space="preserve">Sygnalizacja świetlna DW  721 </t>
  </si>
  <si>
    <t>Słoneczna/Lesznowola</t>
  </si>
  <si>
    <t>237/4</t>
  </si>
  <si>
    <t>05-506</t>
  </si>
  <si>
    <t>Lesznowola</t>
  </si>
  <si>
    <t>590543570201098947</t>
  </si>
  <si>
    <t>92433376</t>
  </si>
  <si>
    <t>Sygnalizacja świetlna DW  721</t>
  </si>
  <si>
    <t>Okulickiego/Piaseczno</t>
  </si>
  <si>
    <t>18/3</t>
  </si>
  <si>
    <t>590543570200900777</t>
  </si>
  <si>
    <t>92368112</t>
  </si>
  <si>
    <t>Sygnalizacja świetlna DW 721</t>
  </si>
  <si>
    <t>33/2</t>
  </si>
  <si>
    <t>590543570201189690</t>
  </si>
  <si>
    <t>92367808</t>
  </si>
  <si>
    <t>18/6</t>
  </si>
  <si>
    <t>590543570201188952</t>
  </si>
  <si>
    <t>92367819</t>
  </si>
  <si>
    <t xml:space="preserve">Warszawska-Mirkowska/Konstancin-Jeziorna </t>
  </si>
  <si>
    <t xml:space="preserve">Konstancin- Jeziorna </t>
  </si>
  <si>
    <t>590543570200296634</t>
  </si>
  <si>
    <t>25882532</t>
  </si>
  <si>
    <t>Słoneczna-Lipowa/Magdalenka</t>
  </si>
  <si>
    <t>Magdalenka</t>
  </si>
  <si>
    <t>590543570200413222</t>
  </si>
  <si>
    <t>30128702</t>
  </si>
  <si>
    <t>Jesionowa/Brześce</t>
  </si>
  <si>
    <t>Brześce</t>
  </si>
  <si>
    <t>590543570200291417</t>
  </si>
  <si>
    <t>56190314</t>
  </si>
  <si>
    <t>Wilanowska -Jabłoniowa/Słomczyn</t>
  </si>
  <si>
    <t>dz. 105</t>
  </si>
  <si>
    <t>590543570200292759</t>
  </si>
  <si>
    <t>96216320</t>
  </si>
  <si>
    <t>Przepomp. wód deszczowych DW 724</t>
  </si>
  <si>
    <t>Nowa/Konstancin -Jeziorna</t>
  </si>
  <si>
    <t>dz. 5/2</t>
  </si>
  <si>
    <t>590543570200270191</t>
  </si>
  <si>
    <t>01899067</t>
  </si>
  <si>
    <t>Sygnalizacja świetlna DW  724</t>
  </si>
  <si>
    <t>Borowa/Konstancin -Jeziorna</t>
  </si>
  <si>
    <t>590543570200295903</t>
  </si>
  <si>
    <t>25917924</t>
  </si>
  <si>
    <t>Warszawska/Konstancin -Jeziorna</t>
  </si>
  <si>
    <t>590543570200464996</t>
  </si>
  <si>
    <t>30123585</t>
  </si>
  <si>
    <t>Sygnalizacja świetlna DW 724 (DK79)</t>
  </si>
  <si>
    <t>Pijarska - Wyszyńskiego/Góra Kalwaria</t>
  </si>
  <si>
    <t>590543570201267404</t>
  </si>
  <si>
    <t>55003968</t>
  </si>
  <si>
    <t>Sygnalizacja świetlna DW 724</t>
  </si>
  <si>
    <t>Pijarska-Dominikańska-Kalwaryjska/Góra Kalwaria</t>
  </si>
  <si>
    <t>590543570201267411</t>
  </si>
  <si>
    <t>55004099</t>
  </si>
  <si>
    <t>Sygnalizacja świetlna DW  722</t>
  </si>
  <si>
    <t>Wiekowej Sosny-Pionierów/-DW 722/Zalesie Górne</t>
  </si>
  <si>
    <t>05-540</t>
  </si>
  <si>
    <t>Zalesie Górne</t>
  </si>
  <si>
    <t>590543570201084599</t>
  </si>
  <si>
    <t>01572517</t>
  </si>
  <si>
    <t>Koralowych Dębów/Pionierów-DW 722/Zalesie Górne</t>
  </si>
  <si>
    <t>dz. 241</t>
  </si>
  <si>
    <t>590543570201084049</t>
  </si>
  <si>
    <t>01402611</t>
  </si>
  <si>
    <t>05-542</t>
  </si>
  <si>
    <t>590543570200290922</t>
  </si>
  <si>
    <t>Postępu-Słoneczna/Lesznowola DW 721</t>
  </si>
  <si>
    <t>590543570200742261</t>
  </si>
  <si>
    <t>83717896</t>
  </si>
  <si>
    <t>Sygnalizacja świetlna DK7/DW 721</t>
  </si>
  <si>
    <t xml:space="preserve">DK7-DW721/Magdalenka </t>
  </si>
  <si>
    <t>590543570201301627</t>
  </si>
  <si>
    <t>90104518</t>
  </si>
  <si>
    <t>Sygnalizacja świetlna DW 801</t>
  </si>
  <si>
    <t>Ostrówiec</t>
  </si>
  <si>
    <t xml:space="preserve"> dz. 1064/1</t>
  </si>
  <si>
    <t>05-480</t>
  </si>
  <si>
    <t>Karczew</t>
  </si>
  <si>
    <t>590543570800899976</t>
  </si>
  <si>
    <t>30641562</t>
  </si>
  <si>
    <t>dz. 1628/3</t>
  </si>
  <si>
    <t>590543570800899921</t>
  </si>
  <si>
    <t>30641559</t>
  </si>
  <si>
    <t xml:space="preserve">Otwock Mały </t>
  </si>
  <si>
    <t xml:space="preserve"> dz.376 w km 24+584, 24+649</t>
  </si>
  <si>
    <t>590543570800902522</t>
  </si>
  <si>
    <t>55118696</t>
  </si>
  <si>
    <t>Janów</t>
  </si>
  <si>
    <t>dz. 48/9 w km 26+285</t>
  </si>
  <si>
    <t>590543570800901709</t>
  </si>
  <si>
    <t>30641561</t>
  </si>
  <si>
    <t>Znak D8 - sygnalizacja</t>
  </si>
  <si>
    <t>Krakowska/Rembertów</t>
  </si>
  <si>
    <t xml:space="preserve"> dz. 190</t>
  </si>
  <si>
    <t>590543570201315464</t>
  </si>
  <si>
    <t>31029408</t>
  </si>
  <si>
    <t xml:space="preserve">Tarczyn </t>
  </si>
  <si>
    <t xml:space="preserve"> dz. 103</t>
  </si>
  <si>
    <t>590543570201316270</t>
  </si>
  <si>
    <t>31271456</t>
  </si>
  <si>
    <t>Komornicka/Tarczyn</t>
  </si>
  <si>
    <t>590543570201316539</t>
  </si>
  <si>
    <t>97651814</t>
  </si>
  <si>
    <t>Postępu/Wola Mrokowska</t>
  </si>
  <si>
    <t xml:space="preserve"> dz. 61/4</t>
  </si>
  <si>
    <t>Wola Mrokowska</t>
  </si>
  <si>
    <t>590543570201212473</t>
  </si>
  <si>
    <t>98949229</t>
  </si>
  <si>
    <t>Urocza/Stefanowo</t>
  </si>
  <si>
    <t>dz. 115</t>
  </si>
  <si>
    <t>Stefanowo</t>
  </si>
  <si>
    <t>590543570201212466</t>
  </si>
  <si>
    <t>98949234</t>
  </si>
  <si>
    <t>znak D-6</t>
  </si>
  <si>
    <t>590543570201314061</t>
  </si>
  <si>
    <t>Marysin</t>
  </si>
  <si>
    <t>590543570201313453</t>
  </si>
  <si>
    <t>26809587</t>
  </si>
  <si>
    <t>znak D-8</t>
  </si>
  <si>
    <t>590543570201313385</t>
  </si>
  <si>
    <t>27725111</t>
  </si>
  <si>
    <t>Podleśna/Łazy</t>
  </si>
  <si>
    <t>590543570201313392</t>
  </si>
  <si>
    <t>Krakowska/ Grzędy</t>
  </si>
  <si>
    <t>590543570201314269</t>
  </si>
  <si>
    <t>Stępkowskiego/Tarczyn</t>
  </si>
  <si>
    <t xml:space="preserve"> znak D-6</t>
  </si>
  <si>
    <t>590543570201316201</t>
  </si>
  <si>
    <t>92367962</t>
  </si>
  <si>
    <t>Mazowiecki Zarząd Dróg Wojewódzkich w Warszawie Rejon Drogowy Garwolin</t>
  </si>
  <si>
    <t>MZDW -  Rejon Drogowy Garwolin</t>
  </si>
  <si>
    <t>Gończyce</t>
  </si>
  <si>
    <t>08-460</t>
  </si>
  <si>
    <t xml:space="preserve">Sobolew </t>
  </si>
  <si>
    <t>590543570501983455</t>
  </si>
  <si>
    <t>95795472</t>
  </si>
  <si>
    <t>OD Warka</t>
  </si>
  <si>
    <t>Grójecka/ Warka</t>
  </si>
  <si>
    <t>54A</t>
  </si>
  <si>
    <t>05-660</t>
  </si>
  <si>
    <t>Warka</t>
  </si>
  <si>
    <t>590543560700048406</t>
  </si>
  <si>
    <t>30377535</t>
  </si>
  <si>
    <t>Warszawska W-D-W/Warka</t>
  </si>
  <si>
    <t>590543560700048420</t>
  </si>
  <si>
    <t>11698549</t>
  </si>
  <si>
    <t>OD Maciejowice</t>
  </si>
  <si>
    <t>Bankowa/Maciejowice</t>
  </si>
  <si>
    <t>1195/6</t>
  </si>
  <si>
    <t>08-480</t>
  </si>
  <si>
    <t>Maciejowice</t>
  </si>
  <si>
    <t>590543570501770246</t>
  </si>
  <si>
    <t>11294575</t>
  </si>
  <si>
    <t>569-176-00-40</t>
  </si>
  <si>
    <t>S. Roweckiego "Grota" 10</t>
  </si>
  <si>
    <t>Sanepid</t>
  </si>
  <si>
    <t>590243872015791100</t>
  </si>
  <si>
    <t>11587702</t>
  </si>
  <si>
    <t>Powiatowa Stacja Sanitarno-Epidemiologiczna w Pułtusku</t>
  </si>
  <si>
    <t>Anielin</t>
  </si>
  <si>
    <t>116/2</t>
  </si>
  <si>
    <t>590543560101759598</t>
  </si>
  <si>
    <t>31511549</t>
  </si>
  <si>
    <t>Powiat Mławski - Powiatowy Zarząd Dróg w Mławie</t>
  </si>
  <si>
    <t>Powiatowy Zarząd Dróg w Mławie</t>
  </si>
  <si>
    <t>PZD</t>
  </si>
  <si>
    <t>ul S. Roweckiego-Grota</t>
  </si>
  <si>
    <t>590243876031119375</t>
  </si>
  <si>
    <t>ul. S. Roweckiego-Grota</t>
  </si>
  <si>
    <t>590243876030820005</t>
  </si>
  <si>
    <t>ul. Napoleońska</t>
  </si>
  <si>
    <t>305/4</t>
  </si>
  <si>
    <t>590243876030866676</t>
  </si>
  <si>
    <t>11084475</t>
  </si>
  <si>
    <t>garaż</t>
  </si>
  <si>
    <t>S. Roweckiego-Grota</t>
  </si>
  <si>
    <t>590243876030548046</t>
  </si>
  <si>
    <t>10959289</t>
  </si>
  <si>
    <t>Rondo</t>
  </si>
  <si>
    <t>ul. H. Sienkiewicza</t>
  </si>
  <si>
    <t>192/3</t>
  </si>
  <si>
    <t>590243876030833364</t>
  </si>
  <si>
    <t>11078191</t>
  </si>
  <si>
    <t>Pompownia</t>
  </si>
  <si>
    <t>dz. 4073</t>
  </si>
  <si>
    <t>590243876040441351</t>
  </si>
  <si>
    <t>30031994</t>
  </si>
  <si>
    <t>szafka oświetleniowa</t>
  </si>
  <si>
    <t>ul. Nowa</t>
  </si>
  <si>
    <t>590243876044175672</t>
  </si>
  <si>
    <t>30101930</t>
  </si>
  <si>
    <t>Radzanów</t>
  </si>
  <si>
    <t>06-540</t>
  </si>
  <si>
    <t>590243876043495887</t>
  </si>
  <si>
    <t>30921307</t>
  </si>
  <si>
    <t>Zgliczyn Glinki</t>
  </si>
  <si>
    <t>441</t>
  </si>
  <si>
    <t>590243876043469604</t>
  </si>
  <si>
    <t>11348982</t>
  </si>
  <si>
    <t>Dunaj</t>
  </si>
  <si>
    <t>dz. 187/2</t>
  </si>
  <si>
    <t>06-560</t>
  </si>
  <si>
    <t>590243876043993161</t>
  </si>
  <si>
    <t>30027326</t>
  </si>
  <si>
    <t>Doziny</t>
  </si>
  <si>
    <t>dz. 183</t>
  </si>
  <si>
    <t>06-521</t>
  </si>
  <si>
    <t>590243876043828043</t>
  </si>
  <si>
    <t>11420782</t>
  </si>
  <si>
    <t>590243876043827633</t>
  </si>
  <si>
    <t>11420830</t>
  </si>
  <si>
    <t xml:space="preserve"> dz. 183</t>
  </si>
  <si>
    <t>590243876043828135</t>
  </si>
  <si>
    <t>11420821</t>
  </si>
  <si>
    <t>ul. Płocka</t>
  </si>
  <si>
    <t>dz. 663/3</t>
  </si>
  <si>
    <t>590243876044148690</t>
  </si>
  <si>
    <t>35018133</t>
  </si>
  <si>
    <t>Powiat Mławski - Powiatowy Zarząd Dróg w Mławie PPE planowane do uruchomienia po 2025 r</t>
  </si>
  <si>
    <t>przewidziane po 2025r</t>
  </si>
  <si>
    <t>dz. 4072</t>
  </si>
  <si>
    <t>ul. Graniczna</t>
  </si>
  <si>
    <t>dz. 3756</t>
  </si>
  <si>
    <t>Niedzbórz</t>
  </si>
  <si>
    <t>dz. 516</t>
  </si>
  <si>
    <t>06-458</t>
  </si>
  <si>
    <t>dz. 173</t>
  </si>
  <si>
    <t>Żurominek</t>
  </si>
  <si>
    <t>dz. 580/2</t>
  </si>
  <si>
    <t>06-522</t>
  </si>
  <si>
    <t>Liberadz</t>
  </si>
  <si>
    <t>dz. 106</t>
  </si>
  <si>
    <t>06-550</t>
  </si>
  <si>
    <t>Miączyn Mały</t>
  </si>
  <si>
    <t>dz. 129</t>
  </si>
  <si>
    <t>Pączkowo</t>
  </si>
  <si>
    <t>dz. 169</t>
  </si>
  <si>
    <t>Bielawy</t>
  </si>
  <si>
    <t>dz. 136</t>
  </si>
  <si>
    <t>Chmielewo Wielkie</t>
  </si>
  <si>
    <t>dz. 62</t>
  </si>
  <si>
    <t>06-513</t>
  </si>
  <si>
    <t>Zakrzewo Wielkie</t>
  </si>
  <si>
    <t>dz. 75</t>
  </si>
  <si>
    <t>Staroguby</t>
  </si>
  <si>
    <t>dz. 37</t>
  </si>
  <si>
    <t>dz. 228/6</t>
  </si>
  <si>
    <t>Rydzyn Szlachecki</t>
  </si>
  <si>
    <t>dz. 110/2</t>
  </si>
  <si>
    <t>Józefowo</t>
  </si>
  <si>
    <t>dz. 293</t>
  </si>
  <si>
    <t>Giełczyn</t>
  </si>
  <si>
    <t>dz. 32</t>
  </si>
  <si>
    <t>dz. 499</t>
  </si>
  <si>
    <t>Szpital Mazowiecki w Garwolinie Sp. z o.o.</t>
  </si>
  <si>
    <t>Szpital Mazowiecki w Garwolinie</t>
  </si>
  <si>
    <t xml:space="preserve">Al. Legionów </t>
  </si>
  <si>
    <t>08-400</t>
  </si>
  <si>
    <t>Garwolin</t>
  </si>
  <si>
    <t>590543570501877099</t>
  </si>
  <si>
    <t>01019390</t>
  </si>
  <si>
    <t>Umowa kompleksowa do 31.12.2025</t>
  </si>
  <si>
    <t>Al. Legionów 11</t>
  </si>
  <si>
    <t>826-214-86-01</t>
  </si>
  <si>
    <t>Gmina Sierpc - Gminna Biblioteka Publiczna w Sierpcu z siedzibą w Borkowie Kościelnym</t>
  </si>
  <si>
    <t>Gmina Sierpc - Szkoła Podstawowa w Goleszynie im. Polskich Noblistów w Goleszynie</t>
  </si>
  <si>
    <t>Gmina Sierpc - Szkoła Podstawowa im. Jana Pawła II  w Borkowie Kościelnym</t>
  </si>
  <si>
    <t>Susk 36</t>
  </si>
  <si>
    <t xml:space="preserve">Szkolna 6 </t>
  </si>
  <si>
    <t>Szkolna 2</t>
  </si>
  <si>
    <t>Bledzewo 11a</t>
  </si>
  <si>
    <t>Niepodległości 2</t>
  </si>
  <si>
    <t>Studzieniec 27</t>
  </si>
  <si>
    <t> Szkolna 10</t>
  </si>
  <si>
    <t>48</t>
  </si>
  <si>
    <t>52</t>
  </si>
  <si>
    <t>53</t>
  </si>
  <si>
    <t>54</t>
  </si>
  <si>
    <t>57</t>
  </si>
  <si>
    <t>58</t>
  </si>
  <si>
    <t>60</t>
  </si>
  <si>
    <t>87</t>
  </si>
  <si>
    <t>88</t>
  </si>
  <si>
    <t>89</t>
  </si>
  <si>
    <t>90</t>
  </si>
  <si>
    <t>91</t>
  </si>
  <si>
    <t>92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</si>
  <si>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</si>
  <si>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</si>
  <si>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</si>
  <si>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</si>
  <si>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</si>
  <si>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</si>
  <si>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</si>
  <si>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</si>
  <si>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</si>
  <si>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</si>
  <si>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</si>
  <si>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</si>
  <si>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119</t>
  </si>
  <si>
    <t>120</t>
  </si>
  <si>
    <t>121</t>
  </si>
  <si>
    <t>123</t>
  </si>
  <si>
    <t>124</t>
  </si>
  <si>
    <t>124.1</t>
  </si>
  <si>
    <t>125</t>
  </si>
  <si>
    <t>590543570701607489</t>
  </si>
  <si>
    <t>Gmina Góra Kalwaria - Szkoła Podstawowa im. Kawalerów Orderu Uśmiechu w Czersku</t>
  </si>
  <si>
    <t>Powiat Piaseczyński - Starostwo Powiatowe w Piasecznie</t>
  </si>
  <si>
    <t>50.1</t>
  </si>
  <si>
    <t>73.1</t>
  </si>
  <si>
    <t xml:space="preserve">Powiat Piaseczyński - Zespół Szkół Nr 1 </t>
  </si>
  <si>
    <t xml:space="preserve">Powiat Piaseczyński - Zespół Szkół Specjalnych Pęchery </t>
  </si>
  <si>
    <t>Konstancin - Jeziorna</t>
  </si>
  <si>
    <t>Powiat Piaseczyński - Centrum Administracyjne Placówek Opiekuńczo - Wychowawczych</t>
  </si>
  <si>
    <t>Powiat Piaseczyński -  Centrum Administracyjne Placówek Opiekuńczo - Wychowawczych</t>
  </si>
  <si>
    <t>Powiat Piaseczyński - Liceum Ogólnokształcące im.  rtm. Witolda Pileckiego</t>
  </si>
  <si>
    <t>Dalekie 69A</t>
  </si>
  <si>
    <t>Sieczychy 43</t>
  </si>
  <si>
    <t>Rozwojowa 19</t>
  </si>
  <si>
    <t>Spacerowa 8</t>
  </si>
  <si>
    <t>Województwo Mazowieckie - Mazowieckie Samorządowe Centrum Doskonalenia Nauczycieli</t>
  </si>
  <si>
    <t>Wyszkowska 50B</t>
  </si>
  <si>
    <t>Porządzie 93</t>
  </si>
  <si>
    <t>Komorowo 34</t>
  </si>
  <si>
    <t>Bielino 32A</t>
  </si>
  <si>
    <t>Stary Lubiel 22A</t>
  </si>
  <si>
    <t>762-18-43-402</t>
  </si>
  <si>
    <t>Piaseckiego 15</t>
  </si>
  <si>
    <t>Wojska Polskiego 5</t>
  </si>
  <si>
    <t>Adama Mickiewicza 2</t>
  </si>
  <si>
    <t>Bolesława Prusa 5</t>
  </si>
  <si>
    <t>Ogrodowa 1</t>
  </si>
  <si>
    <t>Chomentów-Puszcz</t>
  </si>
  <si>
    <t>Szkolna 6</t>
  </si>
  <si>
    <t>Odechów 77</t>
  </si>
  <si>
    <t>Kościelna 2</t>
  </si>
  <si>
    <t>Modrzejowice 68</t>
  </si>
  <si>
    <t xml:space="preserve">Modrzejowice </t>
  </si>
  <si>
    <t>796-22-40-053</t>
  </si>
  <si>
    <t>Skłodowskiej - Curie 12</t>
  </si>
  <si>
    <t xml:space="preserve">Gmina Miasto Piastów - Urząd Miasta </t>
  </si>
  <si>
    <t>Miasto Piastów - Urząd Miasta</t>
  </si>
  <si>
    <t>92.1</t>
  </si>
  <si>
    <t>Aleja Tysiąclecia 1</t>
  </si>
  <si>
    <t>Stanisława Moniuszki 11</t>
  </si>
  <si>
    <t> Joachima Lelewela 16/18</t>
  </si>
  <si>
    <t>Cypriana Godebskiego 21</t>
  </si>
  <si>
    <t>Żbikowska 5</t>
  </si>
  <si>
    <t>Józefa Brandta 22</t>
  </si>
  <si>
    <t>Aleja Krakowska 20</t>
  </si>
  <si>
    <t>Aleja Tysiąclecia 5</t>
  </si>
  <si>
    <t>Żbikowska 25</t>
  </si>
  <si>
    <t>Kazimierza Pułaskiego 6/8</t>
  </si>
  <si>
    <t>11 Listopada 2A</t>
  </si>
  <si>
    <t>11 Listopada 8</t>
  </si>
  <si>
    <t>Edwarda Słońskiego 4</t>
  </si>
  <si>
    <t>11 LISTOPADA 3</t>
  </si>
  <si>
    <t>Mikołaja Reja 1</t>
  </si>
  <si>
    <t>534-14-58-458</t>
  </si>
  <si>
    <t>Warszawska 24</t>
  </si>
  <si>
    <t>Bohaterów Wolności 23</t>
  </si>
  <si>
    <t>568-12-40-681</t>
  </si>
  <si>
    <t>3 maja 20</t>
  </si>
  <si>
    <t>123-11-94-950</t>
  </si>
  <si>
    <t>Wierzejewskiego 12</t>
  </si>
  <si>
    <t>104.1</t>
  </si>
  <si>
    <t>104.2</t>
  </si>
  <si>
    <t>104.3</t>
  </si>
  <si>
    <t>104.4</t>
  </si>
  <si>
    <t>104.5</t>
  </si>
  <si>
    <t>104.6</t>
  </si>
  <si>
    <t>104.7</t>
  </si>
  <si>
    <t>123.1</t>
  </si>
  <si>
    <t>124.2</t>
  </si>
  <si>
    <t>124.3</t>
  </si>
  <si>
    <t>124.4</t>
  </si>
  <si>
    <t>124.5</t>
  </si>
  <si>
    <t>124.6</t>
  </si>
  <si>
    <t>124.7</t>
  </si>
  <si>
    <t>124.8</t>
  </si>
  <si>
    <t>124.9</t>
  </si>
  <si>
    <t>Boisko sportowe</t>
  </si>
  <si>
    <t xml:space="preserve">ul. Wyszkowska </t>
  </si>
  <si>
    <t>dz. 1/6</t>
  </si>
  <si>
    <t>590543570701644057</t>
  </si>
  <si>
    <t>Mazowieckie Centrum Rehabilitacji “Stocer”</t>
  </si>
  <si>
    <t>Szpital im. prof. M. Weissa </t>
  </si>
  <si>
    <t>I. Wierzejewskiego</t>
  </si>
  <si>
    <t>590543570201304192</t>
  </si>
  <si>
    <t>00568142</t>
  </si>
  <si>
    <t>Szpital Kolejowy w Pruszkowie P1</t>
  </si>
  <si>
    <t>Warsztatowa</t>
  </si>
  <si>
    <t>590543570101643544</t>
  </si>
  <si>
    <t>180</t>
  </si>
  <si>
    <t>Szpital Kolejowy w Pruszkowie P2</t>
  </si>
  <si>
    <t>590543570101643551</t>
  </si>
  <si>
    <t>200</t>
  </si>
  <si>
    <t>590543570201304208</t>
  </si>
  <si>
    <t>01695265</t>
  </si>
  <si>
    <t>Ośrodek Ortopedyczno – Rehabilitacyjny dla Dzieci i Młodzieży</t>
  </si>
  <si>
    <t xml:space="preserve">Długa </t>
  </si>
  <si>
    <t>40/42</t>
  </si>
  <si>
    <t>590543570201304161</t>
  </si>
  <si>
    <t>02248430</t>
  </si>
  <si>
    <t>Ośrodek Rehabilitacji Dzieci i Młodzieży</t>
  </si>
  <si>
    <t>Ożarowska</t>
  </si>
  <si>
    <t>75a</t>
  </si>
  <si>
    <t>01-444</t>
  </si>
  <si>
    <t>590380100002933029</t>
  </si>
  <si>
    <t>71206849</t>
  </si>
  <si>
    <t>innogy Stoen Operator</t>
  </si>
  <si>
    <t xml:space="preserve">Barska  </t>
  </si>
  <si>
    <t>16/20</t>
  </si>
  <si>
    <t>02-315</t>
  </si>
  <si>
    <t>590380100004983749</t>
  </si>
  <si>
    <t>3240747</t>
  </si>
  <si>
    <t>590380100004983756</t>
  </si>
  <si>
    <t>1270131</t>
  </si>
  <si>
    <t>Przychodnia Rehabilitacji </t>
  </si>
  <si>
    <t>Bohaterów Września</t>
  </si>
  <si>
    <t>02-389</t>
  </si>
  <si>
    <t>590380100005179844</t>
  </si>
  <si>
    <t>1269451</t>
  </si>
  <si>
    <t xml:space="preserve">Szpital Kolejowy w Pruszkowie </t>
  </si>
  <si>
    <t xml:space="preserve">3-go maja </t>
  </si>
  <si>
    <t>14a</t>
  </si>
  <si>
    <t>590543570101642677</t>
  </si>
  <si>
    <t>70951626re1</t>
  </si>
  <si>
    <t>126</t>
  </si>
  <si>
    <t>Powiat Piaseczyński - Zespół Szkół Zawodowych im. Ppor. E. Gierczak</t>
  </si>
  <si>
    <t>Powiat Piaseczyński - Zespół Szkół Nr 3 im. C. Plater - Zyberkówny</t>
  </si>
  <si>
    <t>Mazowieckie Centrum Rehabilitacji “Stocer” Sp. z o.o.</t>
  </si>
  <si>
    <t>Powiat Piaseczyński - Zespół Szkól Zawodowych im. Ppor. E. Gierczak</t>
  </si>
  <si>
    <t>Powiat Piaseczyński - Zespół Szkół Nr 3 im. C. Plater-Zyberkówny</t>
  </si>
  <si>
    <t>PV 50 kWp</t>
  </si>
  <si>
    <t>PV 39 kWp</t>
  </si>
  <si>
    <t>PV 10 kWp</t>
  </si>
  <si>
    <t>PV 11,6 kWp</t>
  </si>
  <si>
    <t>PV 9,9 kWp</t>
  </si>
  <si>
    <t>PV 5,0 kWp</t>
  </si>
  <si>
    <t>PV 49,62 kWp</t>
  </si>
  <si>
    <t>PV 3,5 kWp</t>
  </si>
  <si>
    <t>PV 3,0 kWp</t>
  </si>
  <si>
    <t>PV 1,5 kWp</t>
  </si>
  <si>
    <t>PV 9,88 kWp</t>
  </si>
  <si>
    <t>PV 6,2 kWp</t>
  </si>
  <si>
    <t>PV 10,38</t>
  </si>
  <si>
    <t>PV 19,92</t>
  </si>
  <si>
    <t>PV 10,66</t>
  </si>
  <si>
    <t>PV 9,92</t>
  </si>
  <si>
    <t>PV 17,39</t>
  </si>
  <si>
    <t>PV 39,76 kWp</t>
  </si>
  <si>
    <t>PV 19,88 kWp</t>
  </si>
  <si>
    <t>PV 17 kWp</t>
  </si>
  <si>
    <t>PV 11 kWp</t>
  </si>
  <si>
    <t>PV 16 kWp</t>
  </si>
  <si>
    <t>PV 30 kWp</t>
  </si>
  <si>
    <t>PV 25 kWp</t>
  </si>
  <si>
    <t>PV 6,5 kWp</t>
  </si>
  <si>
    <t>PV 14,0 kWp</t>
  </si>
  <si>
    <t>PV 12,285 kWp</t>
  </si>
  <si>
    <t>PV 24,57 kWp</t>
  </si>
  <si>
    <t>PV 9,555 kWp</t>
  </si>
  <si>
    <t>PV 34,58 kWp</t>
  </si>
  <si>
    <t xml:space="preserve"> ul. Szkolna</t>
  </si>
  <si>
    <t>Zespół Szkół Specjalnych w MCN Zagórze</t>
  </si>
  <si>
    <t>Medyczna Szkoła Policealna Otwocku</t>
  </si>
  <si>
    <t>Al. Tysiąclecia</t>
  </si>
  <si>
    <t>Dwór A Bąkowskiej</t>
  </si>
  <si>
    <t xml:space="preserve">Gen. Dąbrowskiego </t>
  </si>
  <si>
    <t>w trakcie inwestycji - planowane C12a</t>
  </si>
  <si>
    <t>Szkoła Podstawowa im. F. Kapackiego</t>
  </si>
  <si>
    <t>Wiewiórek / Myśliwska</t>
  </si>
  <si>
    <t>Powiat Piaseczyński - Zespół Szkół Nr 2 im. E. Plater</t>
  </si>
  <si>
    <t>Zespół Szkół Nr 2 im. E. Plater</t>
  </si>
  <si>
    <t>Zespół Szkół Zawodowych im. Ppor. E. Gierczak</t>
  </si>
  <si>
    <t>Zespół Szkół Nr 3 im. C. Plater-Zyberkówny</t>
  </si>
  <si>
    <t xml:space="preserve">Somianka ul. Aleja Klonowa </t>
  </si>
  <si>
    <t>ul. Lelewela</t>
  </si>
  <si>
    <t>MZDW - Rejon Drogowy Grodzisk Mazowiecki</t>
  </si>
  <si>
    <t>Aleja Wojska Polskiego/Kościuszki</t>
  </si>
  <si>
    <t>Warszawska/Jaktorów</t>
  </si>
  <si>
    <t xml:space="preserve">Partyzantów/Armii Krajowej </t>
  </si>
  <si>
    <t>Reymonta/Św. Jana</t>
  </si>
  <si>
    <t>Jaktorowska/Mickiewicza/Żyrardów</t>
  </si>
  <si>
    <t xml:space="preserve"> Aleje Jerozolimskie/Ogrodowa </t>
  </si>
  <si>
    <t>Pułtuska/Geodetów</t>
  </si>
  <si>
    <t xml:space="preserve">Konstancin Jeziorna </t>
  </si>
  <si>
    <t>Powiatowa Stacja Sanitarno-Epidemiologiczna</t>
  </si>
  <si>
    <t>Szpital św. Anny</t>
  </si>
  <si>
    <t>Szpital przyłącze rezerwowe</t>
  </si>
  <si>
    <t>IBL Sękocin</t>
  </si>
  <si>
    <t>Al. Tysiąclecia 12</t>
  </si>
  <si>
    <t>ks. Z. Sajny 16</t>
  </si>
  <si>
    <t>ks. Z. Sajny 18</t>
  </si>
  <si>
    <t>T. Kościuszki 2</t>
  </si>
  <si>
    <t>T. Kościuszki 5</t>
  </si>
  <si>
    <t>J. Słowackiego 6</t>
  </si>
  <si>
    <t>Instytut Ekonomiki Rolnictwa i Gospodarki Żywnościowej</t>
  </si>
  <si>
    <t>Al. Niepodległości</t>
  </si>
  <si>
    <t>PV 4,70 kWp</t>
  </si>
  <si>
    <t>PV 15,60 kWp</t>
  </si>
  <si>
    <t>PV 49,88 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</si>
</sst>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  <numFmt numFmtId="168" formatCode="mmm\-yy"/>
    <numFmt numFmtId="169" formatCode="_-* #,##0.00\ _z_ł_-;\-* #,##0.00\ _z_ł_-;_-* \-??\ _z_ł_-;_-@_-"/>
    <numFmt numFmtId="170" formatCode="#,##0.0"/>
    <numFmt numFmtId="171" formatCode="_-* #,##0.0\ _z_ł_-;\-* #,##0.0\ _z_ł_-;_-* &quot;-&quot;??\ _z_ł_-;_-@_-"/>
    <numFmt numFmtId="172" formatCode="_-* #,##0.00_-;\-* #,##0.00_-;_-* \-??_-;_-@_-"/>
  </numFmts>
  <fonts count="6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4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7">
    <xf numFmtId="0" fontId="0" fillId="0" borderId="0"/>
    <xf numFmtId="164" fontId="20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7" fillId="0" borderId="0"/>
    <xf numFmtId="0" fontId="20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20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3" fillId="0" borderId="0"/>
    <xf numFmtId="164" fontId="20" fillId="0" borderId="0" applyFont="0" applyFill="0" applyBorder="0" applyAlignment="0" applyProtection="0"/>
    <xf numFmtId="0" fontId="20" fillId="0" borderId="0"/>
    <xf numFmtId="0" fontId="12" fillId="0" borderId="0"/>
    <xf numFmtId="164" fontId="12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8" fillId="0" borderId="0"/>
    <xf numFmtId="0" fontId="29" fillId="0" borderId="0">
      <alignment horizontal="center"/>
    </xf>
    <xf numFmtId="0" fontId="29" fillId="0" borderId="0">
      <alignment horizontal="center" textRotation="90"/>
    </xf>
    <xf numFmtId="0" fontId="30" fillId="0" borderId="0"/>
    <xf numFmtId="166" fontId="30" fillId="0" borderId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1" fillId="0" borderId="0"/>
    <xf numFmtId="164" fontId="1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31" fillId="0" borderId="0"/>
    <xf numFmtId="167" fontId="32" fillId="0" borderId="0" applyFont="0" applyBorder="0" applyProtection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0" fillId="0" borderId="0"/>
    <xf numFmtId="0" fontId="13" fillId="0" borderId="0"/>
    <xf numFmtId="0" fontId="7" fillId="0" borderId="0"/>
    <xf numFmtId="43" fontId="7" fillId="0" borderId="0" applyFont="0" applyFill="0" applyBorder="0" applyAlignment="0" applyProtection="0"/>
    <xf numFmtId="0" fontId="2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0" fillId="0" borderId="0" applyNumberFormat="0" applyFill="0" applyBorder="0" applyAlignment="0" applyProtection="0"/>
    <xf numFmtId="44" fontId="4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72" fontId="28" fillId="0" borderId="0" applyBorder="0" applyProtection="0"/>
    <xf numFmtId="169" fontId="28" fillId="0" borderId="0" applyBorder="0" applyProtection="0"/>
    <xf numFmtId="0" fontId="28" fillId="0" borderId="0"/>
  </cellStyleXfs>
  <cellXfs count="459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22" fillId="0" borderId="0" xfId="0" applyNumberFormat="1" applyFont="1"/>
    <xf numFmtId="0" fontId="21" fillId="2" borderId="10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22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4" fontId="23" fillId="0" borderId="2" xfId="1" applyNumberFormat="1" applyFont="1" applyFill="1" applyBorder="1" applyAlignment="1">
      <alignment horizontal="right" vertical="center"/>
    </xf>
    <xf numFmtId="49" fontId="23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4" fontId="24" fillId="0" borderId="0" xfId="1" applyNumberFormat="1" applyFont="1" applyFill="1" applyAlignment="1">
      <alignment horizontal="right" vertical="center"/>
    </xf>
    <xf numFmtId="4" fontId="23" fillId="0" borderId="5" xfId="1" applyNumberFormat="1" applyFont="1" applyFill="1" applyBorder="1" applyAlignment="1">
      <alignment horizontal="right" vertical="center"/>
    </xf>
    <xf numFmtId="4" fontId="24" fillId="4" borderId="2" xfId="1" applyNumberFormat="1" applyFont="1" applyFill="1" applyBorder="1" applyAlignment="1">
      <alignment horizontal="right" vertical="center"/>
    </xf>
    <xf numFmtId="49" fontId="23" fillId="8" borderId="17" xfId="0" applyNumberFormat="1" applyFont="1" applyFill="1" applyBorder="1" applyAlignment="1">
      <alignment horizontal="center" vertical="center"/>
    </xf>
    <xf numFmtId="4" fontId="24" fillId="8" borderId="0" xfId="0" applyNumberFormat="1" applyFont="1" applyFill="1" applyAlignment="1">
      <alignment horizontal="right" vertical="center"/>
    </xf>
    <xf numFmtId="49" fontId="23" fillId="8" borderId="4" xfId="0" applyNumberFormat="1" applyFont="1" applyFill="1" applyBorder="1" applyAlignment="1">
      <alignment horizontal="center" vertical="center"/>
    </xf>
    <xf numFmtId="49" fontId="23" fillId="0" borderId="6" xfId="30" applyNumberFormat="1" applyFont="1" applyBorder="1" applyAlignment="1">
      <alignment horizontal="center" vertical="center"/>
    </xf>
    <xf numFmtId="49" fontId="23" fillId="0" borderId="2" xfId="30" applyNumberFormat="1" applyFont="1" applyBorder="1" applyAlignment="1">
      <alignment horizontal="center" vertical="center"/>
    </xf>
    <xf numFmtId="4" fontId="23" fillId="0" borderId="2" xfId="31" applyNumberFormat="1" applyFont="1" applyFill="1" applyBorder="1" applyAlignment="1">
      <alignment horizontal="right" vertical="center"/>
    </xf>
    <xf numFmtId="1" fontId="23" fillId="0" borderId="0" xfId="0" applyNumberFormat="1" applyFont="1" applyAlignment="1">
      <alignment horizontal="center" vertical="center"/>
    </xf>
    <xf numFmtId="4" fontId="23" fillId="0" borderId="0" xfId="1" applyNumberFormat="1" applyFont="1" applyFill="1" applyBorder="1" applyAlignment="1">
      <alignment horizontal="right" vertical="center"/>
    </xf>
    <xf numFmtId="4" fontId="24" fillId="0" borderId="0" xfId="1" applyNumberFormat="1" applyFont="1" applyFill="1" applyBorder="1" applyAlignment="1">
      <alignment horizontal="right" vertical="center"/>
    </xf>
    <xf numFmtId="2" fontId="23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165" fontId="23" fillId="0" borderId="0" xfId="0" applyNumberFormat="1" applyFont="1" applyAlignment="1">
      <alignment horizontal="center" vertical="center"/>
    </xf>
    <xf numFmtId="3" fontId="23" fillId="0" borderId="0" xfId="1" applyNumberFormat="1" applyFont="1" applyFill="1" applyBorder="1" applyAlignment="1">
      <alignment horizontal="right" vertical="center"/>
    </xf>
    <xf numFmtId="4" fontId="0" fillId="0" borderId="19" xfId="0" applyNumberFormat="1" applyBorder="1"/>
    <xf numFmtId="4" fontId="23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21" fillId="2" borderId="20" xfId="0" applyFont="1" applyFill="1" applyBorder="1" applyAlignment="1">
      <alignment horizontal="center" vertical="center" wrapText="1"/>
    </xf>
    <xf numFmtId="4" fontId="22" fillId="5" borderId="23" xfId="0" applyNumberFormat="1" applyFont="1" applyFill="1" applyBorder="1"/>
    <xf numFmtId="4" fontId="23" fillId="0" borderId="0" xfId="0" applyNumberFormat="1" applyFont="1" applyAlignment="1">
      <alignment horizontal="center" vertical="center"/>
    </xf>
    <xf numFmtId="0" fontId="22" fillId="2" borderId="2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4" fontId="22" fillId="7" borderId="12" xfId="0" applyNumberFormat="1" applyFont="1" applyFill="1" applyBorder="1"/>
    <xf numFmtId="4" fontId="22" fillId="0" borderId="22" xfId="0" applyNumberFormat="1" applyFont="1" applyBorder="1"/>
    <xf numFmtId="49" fontId="34" fillId="0" borderId="0" xfId="0" applyNumberFormat="1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164" fontId="34" fillId="0" borderId="0" xfId="1" applyFont="1" applyFill="1" applyBorder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4" fontId="34" fillId="0" borderId="0" xfId="1" applyNumberFormat="1" applyFont="1" applyFill="1" applyBorder="1" applyAlignment="1">
      <alignment horizontal="right" vertical="center"/>
    </xf>
    <xf numFmtId="0" fontId="36" fillId="0" borderId="0" xfId="0" applyFont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164" fontId="34" fillId="0" borderId="0" xfId="1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49" fontId="34" fillId="0" borderId="0" xfId="0" applyNumberFormat="1" applyFont="1" applyAlignment="1">
      <alignment horizontal="right" vertical="center"/>
    </xf>
    <xf numFmtId="4" fontId="23" fillId="0" borderId="2" xfId="0" applyNumberFormat="1" applyFont="1" applyBorder="1" applyAlignment="1">
      <alignment horizontal="right" vertical="center"/>
    </xf>
    <xf numFmtId="49" fontId="26" fillId="0" borderId="3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 shrinkToFit="1"/>
    </xf>
    <xf numFmtId="49" fontId="23" fillId="0" borderId="2" xfId="0" applyNumberFormat="1" applyFont="1" applyBorder="1" applyAlignment="1">
      <alignment horizontal="center" vertical="center" wrapText="1"/>
    </xf>
    <xf numFmtId="4" fontId="37" fillId="0" borderId="0" xfId="1" applyNumberFormat="1" applyFont="1" applyFill="1" applyAlignment="1">
      <alignment horizontal="right" vertical="center"/>
    </xf>
    <xf numFmtId="0" fontId="23" fillId="0" borderId="2" xfId="0" applyFont="1" applyBorder="1" applyAlignment="1">
      <alignment horizontal="center" vertical="center"/>
    </xf>
    <xf numFmtId="0" fontId="22" fillId="4" borderId="8" xfId="0" applyFont="1" applyFill="1" applyBorder="1" applyAlignment="1">
      <alignment horizontal="center"/>
    </xf>
    <xf numFmtId="17" fontId="23" fillId="0" borderId="2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/>
    </xf>
    <xf numFmtId="1" fontId="23" fillId="0" borderId="6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/>
    </xf>
    <xf numFmtId="0" fontId="23" fillId="0" borderId="6" xfId="0" applyFont="1" applyBorder="1" applyAlignment="1">
      <alignment horizontal="center" vertical="center"/>
    </xf>
    <xf numFmtId="49" fontId="24" fillId="0" borderId="0" xfId="0" applyNumberFormat="1" applyFont="1" applyAlignment="1">
      <alignment vertical="center"/>
    </xf>
    <xf numFmtId="164" fontId="36" fillId="0" borderId="0" xfId="1" applyFont="1" applyAlignment="1">
      <alignment horizontal="center" vertical="center"/>
    </xf>
    <xf numFmtId="164" fontId="34" fillId="0" borderId="0" xfId="1" applyFont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4" fontId="24" fillId="0" borderId="0" xfId="1" applyNumberFormat="1" applyFont="1" applyFill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164" fontId="42" fillId="0" borderId="0" xfId="1" applyFont="1" applyAlignment="1">
      <alignment horizontal="center" vertical="center"/>
    </xf>
    <xf numFmtId="4" fontId="0" fillId="0" borderId="0" xfId="0" applyNumberFormat="1"/>
    <xf numFmtId="0" fontId="45" fillId="6" borderId="2" xfId="48" applyFont="1" applyFill="1" applyBorder="1" applyAlignment="1">
      <alignment horizontal="center" vertical="center"/>
    </xf>
    <xf numFmtId="0" fontId="42" fillId="0" borderId="0" xfId="0" applyFont="1"/>
    <xf numFmtId="0" fontId="42" fillId="0" borderId="2" xfId="0" applyFont="1" applyBorder="1" applyAlignment="1">
      <alignment horizontal="center"/>
    </xf>
    <xf numFmtId="0" fontId="42" fillId="0" borderId="2" xfId="48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23" fillId="8" borderId="4" xfId="0" applyFont="1" applyFill="1" applyBorder="1" applyAlignment="1">
      <alignment horizontal="center" vertical="center"/>
    </xf>
    <xf numFmtId="0" fontId="47" fillId="0" borderId="2" xfId="0" applyFont="1" applyBorder="1" applyAlignment="1">
      <alignment horizontal="center"/>
    </xf>
    <xf numFmtId="0" fontId="47" fillId="0" borderId="2" xfId="48" applyFont="1" applyBorder="1" applyAlignment="1">
      <alignment horizontal="center" vertical="center"/>
    </xf>
    <xf numFmtId="0" fontId="44" fillId="0" borderId="2" xfId="48" applyFont="1" applyBorder="1" applyAlignment="1">
      <alignment horizontal="center"/>
    </xf>
    <xf numFmtId="49" fontId="42" fillId="0" borderId="2" xfId="75" applyNumberFormat="1" applyFont="1" applyBorder="1" applyAlignment="1">
      <alignment horizontal="center" vertical="center"/>
    </xf>
    <xf numFmtId="49" fontId="42" fillId="0" borderId="2" xfId="3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0" xfId="0" applyNumberFormat="1" applyFont="1"/>
    <xf numFmtId="49" fontId="42" fillId="0" borderId="0" xfId="0" applyNumberFormat="1" applyFont="1" applyAlignment="1">
      <alignment horizontal="center"/>
    </xf>
    <xf numFmtId="0" fontId="23" fillId="0" borderId="5" xfId="0" applyFont="1" applyBorder="1" applyAlignment="1">
      <alignment horizontal="center" vertical="center"/>
    </xf>
    <xf numFmtId="49" fontId="23" fillId="0" borderId="6" xfId="30" applyNumberFormat="1" applyFont="1" applyBorder="1" applyAlignment="1">
      <alignment horizontal="center" vertical="center" wrapText="1"/>
    </xf>
    <xf numFmtId="4" fontId="23" fillId="0" borderId="2" xfId="46" applyNumberFormat="1" applyFont="1" applyFill="1" applyBorder="1" applyAlignment="1">
      <alignment horizontal="center" vertical="center"/>
    </xf>
    <xf numFmtId="4" fontId="23" fillId="0" borderId="2" xfId="46" applyNumberFormat="1" applyFont="1" applyFill="1" applyBorder="1" applyAlignment="1">
      <alignment horizontal="right" vertical="center"/>
    </xf>
    <xf numFmtId="49" fontId="23" fillId="0" borderId="2" xfId="30" applyNumberFormat="1" applyFont="1" applyBorder="1" applyAlignment="1">
      <alignment horizontal="center" vertical="center" wrapText="1"/>
    </xf>
    <xf numFmtId="4" fontId="24" fillId="4" borderId="2" xfId="51" applyNumberFormat="1" applyFont="1" applyFill="1" applyBorder="1" applyAlignment="1">
      <alignment horizontal="right" vertical="center"/>
    </xf>
    <xf numFmtId="49" fontId="25" fillId="0" borderId="2" xfId="0" applyNumberFormat="1" applyFont="1" applyBorder="1" applyAlignment="1">
      <alignment horizontal="center" vertical="center"/>
    </xf>
    <xf numFmtId="4" fontId="24" fillId="4" borderId="3" xfId="1" applyNumberFormat="1" applyFont="1" applyFill="1" applyBorder="1" applyAlignment="1">
      <alignment horizontal="right" vertical="center"/>
    </xf>
    <xf numFmtId="4" fontId="23" fillId="0" borderId="2" xfId="74" applyNumberFormat="1" applyFont="1" applyFill="1" applyBorder="1" applyAlignment="1">
      <alignment horizontal="right" vertical="center"/>
    </xf>
    <xf numFmtId="0" fontId="45" fillId="0" borderId="2" xfId="48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30" applyNumberFormat="1" applyFont="1" applyBorder="1" applyAlignment="1">
      <alignment horizontal="center" vertical="center"/>
    </xf>
    <xf numFmtId="49" fontId="23" fillId="10" borderId="2" xfId="0" applyNumberFormat="1" applyFont="1" applyFill="1" applyBorder="1" applyAlignment="1">
      <alignment horizontal="center" vertical="center"/>
    </xf>
    <xf numFmtId="0" fontId="23" fillId="10" borderId="2" xfId="0" applyFont="1" applyFill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4" fontId="24" fillId="4" borderId="6" xfId="1" applyNumberFormat="1" applyFont="1" applyFill="1" applyBorder="1" applyAlignment="1">
      <alignment horizontal="right" vertical="center"/>
    </xf>
    <xf numFmtId="0" fontId="42" fillId="0" borderId="2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/>
    </xf>
    <xf numFmtId="4" fontId="23" fillId="8" borderId="2" xfId="31" applyNumberFormat="1" applyFont="1" applyFill="1" applyBorder="1" applyAlignment="1">
      <alignment horizontal="right" vertical="center"/>
    </xf>
    <xf numFmtId="49" fontId="49" fillId="0" borderId="2" xfId="0" applyNumberFormat="1" applyFont="1" applyBorder="1" applyAlignment="1">
      <alignment horizontal="center" vertical="center"/>
    </xf>
    <xf numFmtId="49" fontId="50" fillId="0" borderId="3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4" fontId="23" fillId="8" borderId="2" xfId="0" applyNumberFormat="1" applyFont="1" applyFill="1" applyBorder="1" applyAlignment="1">
      <alignment horizontal="right" vertical="center"/>
    </xf>
    <xf numFmtId="49" fontId="52" fillId="0" borderId="3" xfId="0" applyNumberFormat="1" applyFont="1" applyBorder="1" applyAlignment="1">
      <alignment horizontal="center" vertical="center"/>
    </xf>
    <xf numFmtId="168" fontId="41" fillId="0" borderId="2" xfId="0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 shrinkToFit="1"/>
    </xf>
    <xf numFmtId="49" fontId="41" fillId="0" borderId="2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/>
    </xf>
    <xf numFmtId="4" fontId="41" fillId="0" borderId="5" xfId="1" applyNumberFormat="1" applyFont="1" applyBorder="1" applyAlignment="1" applyProtection="1">
      <alignment horizontal="right" vertical="center"/>
    </xf>
    <xf numFmtId="0" fontId="41" fillId="12" borderId="2" xfId="0" applyFont="1" applyFill="1" applyBorder="1" applyAlignment="1">
      <alignment horizontal="center" vertical="center"/>
    </xf>
    <xf numFmtId="4" fontId="48" fillId="12" borderId="2" xfId="1" applyNumberFormat="1" applyFont="1" applyFill="1" applyBorder="1" applyAlignment="1" applyProtection="1">
      <alignment horizontal="right" vertical="center"/>
    </xf>
    <xf numFmtId="4" fontId="41" fillId="0" borderId="0" xfId="0" applyNumberFormat="1" applyFont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4" fontId="23" fillId="0" borderId="0" xfId="0" applyNumberFormat="1" applyFont="1"/>
    <xf numFmtId="0" fontId="23" fillId="0" borderId="0" xfId="0" applyFont="1"/>
    <xf numFmtId="0" fontId="23" fillId="8" borderId="2" xfId="0" applyFont="1" applyFill="1" applyBorder="1" applyAlignment="1">
      <alignment horizontal="center" vertical="center"/>
    </xf>
    <xf numFmtId="49" fontId="23" fillId="0" borderId="6" xfId="75" applyNumberFormat="1" applyFont="1" applyBorder="1" applyAlignment="1">
      <alignment horizontal="center" vertical="center"/>
    </xf>
    <xf numFmtId="49" fontId="23" fillId="0" borderId="2" xfId="75" applyNumberFormat="1" applyFont="1" applyBorder="1" applyAlignment="1">
      <alignment horizontal="center" vertical="center"/>
    </xf>
    <xf numFmtId="4" fontId="23" fillId="0" borderId="2" xfId="74" applyNumberFormat="1" applyFont="1" applyFill="1" applyBorder="1" applyAlignment="1">
      <alignment horizontal="center" vertical="center"/>
    </xf>
    <xf numFmtId="0" fontId="49" fillId="0" borderId="2" xfId="0" applyFont="1" applyBorder="1" applyAlignment="1">
      <alignment horizontal="center" vertical="center" wrapText="1"/>
    </xf>
    <xf numFmtId="49" fontId="49" fillId="0" borderId="2" xfId="0" applyNumberFormat="1" applyFont="1" applyBorder="1" applyAlignment="1">
      <alignment horizontal="center" vertical="center" wrapText="1" shrinkToFit="1"/>
    </xf>
    <xf numFmtId="49" fontId="49" fillId="0" borderId="2" xfId="0" applyNumberFormat="1" applyFont="1" applyBorder="1" applyAlignment="1">
      <alignment horizontal="center" vertical="center" wrapText="1"/>
    </xf>
    <xf numFmtId="17" fontId="49" fillId="0" borderId="2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49" fontId="23" fillId="0" borderId="6" xfId="45" applyNumberFormat="1" applyFont="1" applyBorder="1" applyAlignment="1">
      <alignment horizontal="center" vertical="center"/>
    </xf>
    <xf numFmtId="49" fontId="23" fillId="0" borderId="2" xfId="45" applyNumberFormat="1" applyFont="1" applyBorder="1" applyAlignment="1">
      <alignment horizontal="center" vertical="center"/>
    </xf>
    <xf numFmtId="49" fontId="23" fillId="0" borderId="10" xfId="45" applyNumberFormat="1" applyFont="1" applyBorder="1" applyAlignment="1">
      <alignment horizontal="center" vertical="center"/>
    </xf>
    <xf numFmtId="49" fontId="23" fillId="0" borderId="5" xfId="45" applyNumberFormat="1" applyFont="1" applyBorder="1" applyAlignment="1">
      <alignment horizontal="center" vertical="center"/>
    </xf>
    <xf numFmtId="4" fontId="23" fillId="0" borderId="5" xfId="46" applyNumberFormat="1" applyFont="1" applyFill="1" applyBorder="1" applyAlignment="1">
      <alignment horizontal="center" vertical="center"/>
    </xf>
    <xf numFmtId="4" fontId="23" fillId="0" borderId="5" xfId="46" applyNumberFormat="1" applyFont="1" applyFill="1" applyBorder="1" applyAlignment="1">
      <alignment horizontal="right" vertical="center"/>
    </xf>
    <xf numFmtId="0" fontId="25" fillId="0" borderId="2" xfId="0" applyFont="1" applyBorder="1"/>
    <xf numFmtId="2" fontId="25" fillId="0" borderId="2" xfId="0" applyNumberFormat="1" applyFont="1" applyBorder="1" applyAlignment="1">
      <alignment horizontal="center"/>
    </xf>
    <xf numFmtId="2" fontId="25" fillId="0" borderId="2" xfId="0" applyNumberFormat="1" applyFont="1" applyBorder="1"/>
    <xf numFmtId="165" fontId="23" fillId="0" borderId="2" xfId="0" applyNumberFormat="1" applyFont="1" applyBorder="1" applyAlignment="1">
      <alignment horizontal="center" vertical="center"/>
    </xf>
    <xf numFmtId="164" fontId="23" fillId="0" borderId="0" xfId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44" fontId="23" fillId="0" borderId="0" xfId="81" applyFont="1" applyAlignment="1">
      <alignment horizontal="center" vertical="center"/>
    </xf>
    <xf numFmtId="1" fontId="23" fillId="0" borderId="2" xfId="0" applyNumberFormat="1" applyFont="1" applyBorder="1" applyAlignment="1">
      <alignment horizontal="center" vertical="center"/>
    </xf>
    <xf numFmtId="0" fontId="23" fillId="0" borderId="2" xfId="72" applyFont="1" applyBorder="1" applyAlignment="1">
      <alignment horizontal="center" vertical="center"/>
    </xf>
    <xf numFmtId="49" fontId="23" fillId="0" borderId="2" xfId="31" applyNumberFormat="1" applyFont="1" applyFill="1" applyBorder="1" applyAlignment="1">
      <alignment horizontal="center" vertical="center"/>
    </xf>
    <xf numFmtId="4" fontId="23" fillId="0" borderId="1" xfId="31" applyNumberFormat="1" applyFont="1" applyFill="1" applyBorder="1" applyAlignment="1">
      <alignment horizontal="right" vertical="center"/>
    </xf>
    <xf numFmtId="4" fontId="23" fillId="0" borderId="6" xfId="31" applyNumberFormat="1" applyFont="1" applyFill="1" applyBorder="1" applyAlignment="1">
      <alignment horizontal="center" vertical="center"/>
    </xf>
    <xf numFmtId="4" fontId="23" fillId="0" borderId="6" xfId="31" applyNumberFormat="1" applyFont="1" applyFill="1" applyBorder="1" applyAlignment="1">
      <alignment horizontal="right" vertical="center"/>
    </xf>
    <xf numFmtId="4" fontId="23" fillId="0" borderId="10" xfId="1" applyNumberFormat="1" applyFont="1" applyFill="1" applyBorder="1" applyAlignment="1">
      <alignment horizontal="right" vertical="center"/>
    </xf>
    <xf numFmtId="0" fontId="23" fillId="0" borderId="0" xfId="10" applyFont="1" applyAlignment="1">
      <alignment horizontal="center" vertical="center"/>
    </xf>
    <xf numFmtId="0" fontId="23" fillId="0" borderId="2" xfId="10" applyFont="1" applyBorder="1" applyAlignment="1">
      <alignment horizontal="center" vertical="center" wrapText="1"/>
    </xf>
    <xf numFmtId="49" fontId="23" fillId="0" borderId="2" xfId="10" applyNumberFormat="1" applyFont="1" applyBorder="1" applyAlignment="1">
      <alignment horizontal="center" vertical="center" wrapText="1" shrinkToFit="1"/>
    </xf>
    <xf numFmtId="49" fontId="23" fillId="0" borderId="2" xfId="10" applyNumberFormat="1" applyFont="1" applyBorder="1" applyAlignment="1">
      <alignment horizontal="center" vertical="center" wrapText="1"/>
    </xf>
    <xf numFmtId="2" fontId="23" fillId="0" borderId="2" xfId="10" applyNumberFormat="1" applyFont="1" applyBorder="1" applyAlignment="1">
      <alignment horizontal="center" vertical="center" wrapText="1"/>
    </xf>
    <xf numFmtId="0" fontId="23" fillId="0" borderId="2" xfId="10" applyFont="1" applyBorder="1" applyAlignment="1">
      <alignment horizontal="center" vertical="center"/>
    </xf>
    <xf numFmtId="49" fontId="23" fillId="0" borderId="2" xfId="10" applyNumberFormat="1" applyFont="1" applyBorder="1" applyAlignment="1">
      <alignment horizontal="center" vertical="center"/>
    </xf>
    <xf numFmtId="49" fontId="25" fillId="0" borderId="27" xfId="1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49" fontId="25" fillId="0" borderId="27" xfId="10" applyNumberFormat="1" applyFont="1" applyBorder="1" applyAlignment="1">
      <alignment horizontal="center" vertical="center" wrapText="1"/>
    </xf>
    <xf numFmtId="0" fontId="23" fillId="0" borderId="3" xfId="10" applyFont="1" applyBorder="1" applyAlignment="1">
      <alignment horizontal="center" vertical="center"/>
    </xf>
    <xf numFmtId="49" fontId="23" fillId="0" borderId="1" xfId="1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right" vertical="center" wrapText="1"/>
    </xf>
    <xf numFmtId="4" fontId="24" fillId="4" borderId="2" xfId="1" applyNumberFormat="1" applyFont="1" applyFill="1" applyBorder="1" applyAlignment="1">
      <alignment horizontal="right" vertical="center" wrapText="1"/>
    </xf>
    <xf numFmtId="49" fontId="26" fillId="0" borderId="3" xfId="73" applyNumberFormat="1" applyFont="1" applyBorder="1" applyAlignment="1">
      <alignment horizontal="center" vertical="center"/>
    </xf>
    <xf numFmtId="0" fontId="23" fillId="0" borderId="2" xfId="73" applyFont="1" applyBorder="1" applyAlignment="1">
      <alignment horizontal="center" vertical="center" wrapText="1"/>
    </xf>
    <xf numFmtId="49" fontId="23" fillId="0" borderId="2" xfId="73" applyNumberFormat="1" applyFont="1" applyBorder="1" applyAlignment="1">
      <alignment horizontal="center" vertical="center" wrapText="1" shrinkToFit="1"/>
    </xf>
    <xf numFmtId="49" fontId="23" fillId="0" borderId="2" xfId="73" applyNumberFormat="1" applyFont="1" applyBorder="1" applyAlignment="1">
      <alignment horizontal="center" vertical="center" wrapText="1"/>
    </xf>
    <xf numFmtId="17" fontId="23" fillId="0" borderId="2" xfId="73" applyNumberFormat="1" applyFont="1" applyBorder="1" applyAlignment="1">
      <alignment horizontal="center" vertical="center" wrapText="1"/>
    </xf>
    <xf numFmtId="0" fontId="49" fillId="0" borderId="0" xfId="73" applyFont="1" applyAlignment="1">
      <alignment horizontal="center" vertical="center"/>
    </xf>
    <xf numFmtId="0" fontId="23" fillId="0" borderId="2" xfId="73" applyFont="1" applyBorder="1" applyAlignment="1">
      <alignment horizontal="center" vertical="center"/>
    </xf>
    <xf numFmtId="4" fontId="23" fillId="0" borderId="5" xfId="47" applyNumberFormat="1" applyFont="1" applyFill="1" applyBorder="1" applyAlignment="1">
      <alignment horizontal="right" vertical="center"/>
    </xf>
    <xf numFmtId="4" fontId="24" fillId="4" borderId="2" xfId="47" applyNumberFormat="1" applyFont="1" applyFill="1" applyBorder="1" applyAlignment="1">
      <alignment horizontal="right" vertical="center"/>
    </xf>
    <xf numFmtId="165" fontId="23" fillId="0" borderId="6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49" fontId="25" fillId="0" borderId="2" xfId="0" applyNumberFormat="1" applyFont="1" applyBorder="1" applyAlignment="1">
      <alignment horizontal="center" vertical="center" wrapText="1"/>
    </xf>
    <xf numFmtId="49" fontId="23" fillId="0" borderId="2" xfId="83" applyNumberFormat="1" applyFont="1" applyBorder="1" applyAlignment="1">
      <alignment horizontal="center" vertical="center"/>
    </xf>
    <xf numFmtId="49" fontId="23" fillId="0" borderId="2" xfId="83" quotePrefix="1" applyNumberFormat="1" applyFont="1" applyBorder="1" applyAlignment="1">
      <alignment horizontal="center" vertical="center"/>
    </xf>
    <xf numFmtId="49" fontId="23" fillId="0" borderId="2" xfId="83" applyNumberFormat="1" applyFont="1" applyBorder="1" applyAlignment="1" applyProtection="1">
      <alignment horizontal="center" vertical="center"/>
      <protection locked="0"/>
    </xf>
    <xf numFmtId="49" fontId="23" fillId="0" borderId="2" xfId="0" applyNumberFormat="1" applyFont="1" applyBorder="1" applyAlignment="1" applyProtection="1">
      <alignment horizontal="center" vertical="center"/>
      <protection locked="0"/>
    </xf>
    <xf numFmtId="165" fontId="23" fillId="0" borderId="2" xfId="0" applyNumberFormat="1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4" fillId="0" borderId="0" xfId="0" applyFont="1" applyAlignment="1">
      <alignment horizontal="left" vertical="center"/>
    </xf>
    <xf numFmtId="0" fontId="25" fillId="0" borderId="3" xfId="0" applyFont="1" applyBorder="1" applyAlignment="1">
      <alignment horizontal="center"/>
    </xf>
    <xf numFmtId="0" fontId="25" fillId="8" borderId="3" xfId="0" applyFont="1" applyFill="1" applyBorder="1" applyAlignment="1">
      <alignment horizontal="center"/>
    </xf>
    <xf numFmtId="49" fontId="25" fillId="8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/>
    <xf numFmtId="49" fontId="25" fillId="0" borderId="2" xfId="0" applyNumberFormat="1" applyFont="1" applyBorder="1" applyAlignment="1">
      <alignment horizontal="center"/>
    </xf>
    <xf numFmtId="4" fontId="24" fillId="4" borderId="2" xfId="1" applyNumberFormat="1" applyFont="1" applyFill="1" applyBorder="1" applyAlignment="1">
      <alignment horizontal="center" vertical="center"/>
    </xf>
    <xf numFmtId="49" fontId="25" fillId="0" borderId="2" xfId="0" quotePrefix="1" applyNumberFormat="1" applyFont="1" applyBorder="1" applyAlignment="1">
      <alignment horizontal="center" vertical="center"/>
    </xf>
    <xf numFmtId="49" fontId="23" fillId="0" borderId="2" xfId="30" quotePrefix="1" applyNumberFormat="1" applyFont="1" applyBorder="1" applyAlignment="1">
      <alignment horizontal="center" vertical="center"/>
    </xf>
    <xf numFmtId="49" fontId="23" fillId="0" borderId="6" xfId="30" applyNumberFormat="1" applyFont="1" applyBorder="1" applyAlignment="1">
      <alignment horizontal="left" vertical="center"/>
    </xf>
    <xf numFmtId="49" fontId="25" fillId="8" borderId="2" xfId="0" quotePrefix="1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25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/>
    </xf>
    <xf numFmtId="49" fontId="41" fillId="0" borderId="6" xfId="0" applyNumberFormat="1" applyFont="1" applyBorder="1" applyAlignment="1">
      <alignment horizontal="center" vertical="center"/>
    </xf>
    <xf numFmtId="0" fontId="41" fillId="0" borderId="6" xfId="0" applyFont="1" applyBorder="1" applyAlignment="1">
      <alignment horizontal="center" vertical="center"/>
    </xf>
    <xf numFmtId="1" fontId="41" fillId="0" borderId="6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/>
    </xf>
    <xf numFmtId="168" fontId="23" fillId="0" borderId="2" xfId="0" applyNumberFormat="1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/>
    </xf>
    <xf numFmtId="49" fontId="23" fillId="0" borderId="5" xfId="68" applyNumberFormat="1" applyFont="1" applyBorder="1" applyAlignment="1">
      <alignment horizontal="center" vertical="center" wrapText="1"/>
    </xf>
    <xf numFmtId="4" fontId="23" fillId="0" borderId="5" xfId="1" applyNumberFormat="1" applyFont="1" applyBorder="1" applyAlignment="1" applyProtection="1">
      <alignment horizontal="right" vertical="center"/>
    </xf>
    <xf numFmtId="164" fontId="23" fillId="0" borderId="0" xfId="1" applyFont="1" applyBorder="1" applyAlignment="1" applyProtection="1">
      <alignment horizontal="center" vertical="center"/>
    </xf>
    <xf numFmtId="0" fontId="23" fillId="12" borderId="2" xfId="0" applyFont="1" applyFill="1" applyBorder="1" applyAlignment="1">
      <alignment horizontal="center" vertical="center"/>
    </xf>
    <xf numFmtId="4" fontId="24" fillId="12" borderId="2" xfId="1" applyNumberFormat="1" applyFont="1" applyFill="1" applyBorder="1" applyAlignment="1" applyProtection="1">
      <alignment horizontal="right" vertical="center"/>
    </xf>
    <xf numFmtId="49" fontId="23" fillId="8" borderId="2" xfId="0" applyNumberFormat="1" applyFont="1" applyFill="1" applyBorder="1" applyAlignment="1">
      <alignment horizontal="center" vertical="center"/>
    </xf>
    <xf numFmtId="49" fontId="23" fillId="8" borderId="2" xfId="75" applyNumberFormat="1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/>
    </xf>
    <xf numFmtId="2" fontId="23" fillId="8" borderId="2" xfId="76" applyNumberFormat="1" applyFont="1" applyFill="1" applyBorder="1" applyAlignment="1">
      <alignment horizontal="center" vertical="center"/>
    </xf>
    <xf numFmtId="4" fontId="23" fillId="8" borderId="2" xfId="74" applyNumberFormat="1" applyFont="1" applyFill="1" applyBorder="1" applyAlignment="1">
      <alignment horizontal="right" vertical="center"/>
    </xf>
    <xf numFmtId="0" fontId="23" fillId="8" borderId="0" xfId="0" applyFont="1" applyFill="1" applyAlignment="1">
      <alignment horizontal="center" vertical="center"/>
    </xf>
    <xf numFmtId="49" fontId="23" fillId="8" borderId="5" xfId="0" applyNumberFormat="1" applyFont="1" applyFill="1" applyBorder="1" applyAlignment="1">
      <alignment horizontal="center" vertical="center"/>
    </xf>
    <xf numFmtId="0" fontId="23" fillId="8" borderId="5" xfId="0" applyFont="1" applyFill="1" applyBorder="1" applyAlignment="1">
      <alignment horizontal="center"/>
    </xf>
    <xf numFmtId="4" fontId="23" fillId="8" borderId="5" xfId="74" applyNumberFormat="1" applyFont="1" applyFill="1" applyBorder="1" applyAlignment="1">
      <alignment horizontal="right" vertical="center"/>
    </xf>
    <xf numFmtId="0" fontId="1" fillId="0" borderId="0" xfId="73" applyFont="1"/>
    <xf numFmtId="0" fontId="23" fillId="8" borderId="27" xfId="0" applyFont="1" applyFill="1" applyBorder="1" applyAlignment="1">
      <alignment horizontal="center" vertical="center"/>
    </xf>
    <xf numFmtId="0" fontId="23" fillId="8" borderId="27" xfId="0" applyFont="1" applyFill="1" applyBorder="1" applyAlignment="1">
      <alignment horizontal="center" vertical="center" wrapText="1"/>
    </xf>
    <xf numFmtId="49" fontId="23" fillId="8" borderId="28" xfId="0" applyNumberFormat="1" applyFont="1" applyFill="1" applyBorder="1" applyAlignment="1">
      <alignment horizontal="center" vertical="center"/>
    </xf>
    <xf numFmtId="49" fontId="23" fillId="8" borderId="27" xfId="0" applyNumberFormat="1" applyFont="1" applyFill="1" applyBorder="1" applyAlignment="1">
      <alignment horizontal="center" vertical="center"/>
    </xf>
    <xf numFmtId="4" fontId="23" fillId="0" borderId="2" xfId="1" applyNumberFormat="1" applyFont="1" applyBorder="1" applyAlignment="1" applyProtection="1">
      <alignment horizontal="right" vertical="center"/>
    </xf>
    <xf numFmtId="3" fontId="23" fillId="0" borderId="2" xfId="74" applyNumberFormat="1" applyFont="1" applyBorder="1" applyAlignment="1" applyProtection="1">
      <alignment horizontal="center" vertical="center"/>
    </xf>
    <xf numFmtId="4" fontId="23" fillId="0" borderId="2" xfId="74" applyNumberFormat="1" applyFont="1" applyBorder="1" applyAlignment="1" applyProtection="1">
      <alignment horizontal="right" vertical="center"/>
    </xf>
    <xf numFmtId="0" fontId="58" fillId="0" borderId="0" xfId="0" applyFont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0" fontId="59" fillId="0" borderId="2" xfId="0" applyFont="1" applyBorder="1"/>
    <xf numFmtId="0" fontId="59" fillId="0" borderId="2" xfId="0" applyFont="1" applyBorder="1" applyAlignment="1">
      <alignment horizontal="center"/>
    </xf>
    <xf numFmtId="4" fontId="23" fillId="0" borderId="2" xfId="0" applyNumberFormat="1" applyFont="1" applyBorder="1"/>
    <xf numFmtId="2" fontId="23" fillId="0" borderId="2" xfId="0" applyNumberFormat="1" applyFont="1" applyBorder="1"/>
    <xf numFmtId="4" fontId="24" fillId="12" borderId="6" xfId="1" applyNumberFormat="1" applyFont="1" applyFill="1" applyBorder="1" applyAlignment="1" applyProtection="1">
      <alignment horizontal="right" vertical="center"/>
    </xf>
    <xf numFmtId="0" fontId="23" fillId="14" borderId="4" xfId="0" applyFont="1" applyFill="1" applyBorder="1" applyAlignment="1">
      <alignment vertical="center"/>
    </xf>
    <xf numFmtId="0" fontId="23" fillId="14" borderId="4" xfId="0" applyFont="1" applyFill="1" applyBorder="1" applyAlignment="1">
      <alignment horizontal="center" vertical="center"/>
    </xf>
    <xf numFmtId="0" fontId="23" fillId="14" borderId="0" xfId="0" applyFont="1" applyFill="1" applyAlignment="1">
      <alignment vertical="center"/>
    </xf>
    <xf numFmtId="49" fontId="23" fillId="14" borderId="4" xfId="0" applyNumberFormat="1" applyFont="1" applyFill="1" applyBorder="1" applyAlignment="1">
      <alignment horizontal="center" vertical="center"/>
    </xf>
    <xf numFmtId="4" fontId="24" fillId="14" borderId="0" xfId="0" applyNumberFormat="1" applyFont="1" applyFill="1" applyAlignment="1">
      <alignment horizontal="right" vertical="center"/>
    </xf>
    <xf numFmtId="4" fontId="23" fillId="0" borderId="2" xfId="74" applyNumberFormat="1" applyFont="1" applyBorder="1" applyAlignment="1" applyProtection="1">
      <alignment horizontal="center" vertical="center"/>
    </xf>
    <xf numFmtId="49" fontId="23" fillId="0" borderId="3" xfId="75" applyNumberFormat="1" applyFont="1" applyBorder="1" applyAlignment="1">
      <alignment horizontal="center" vertical="center"/>
    </xf>
    <xf numFmtId="49" fontId="23" fillId="0" borderId="1" xfId="75" applyNumberFormat="1" applyFont="1" applyBorder="1" applyAlignment="1">
      <alignment horizontal="center" vertical="center"/>
    </xf>
    <xf numFmtId="49" fontId="23" fillId="0" borderId="4" xfId="75" applyNumberFormat="1" applyFont="1" applyBorder="1" applyAlignment="1">
      <alignment horizontal="center" vertical="center"/>
    </xf>
    <xf numFmtId="4" fontId="24" fillId="12" borderId="2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/>
    </xf>
    <xf numFmtId="0" fontId="42" fillId="0" borderId="6" xfId="0" applyFont="1" applyBorder="1" applyAlignment="1">
      <alignment horizontal="center"/>
    </xf>
    <xf numFmtId="49" fontId="41" fillId="14" borderId="2" xfId="0" applyNumberFormat="1" applyFont="1" applyFill="1" applyBorder="1" applyAlignment="1">
      <alignment horizontal="center" vertical="center"/>
    </xf>
    <xf numFmtId="1" fontId="41" fillId="0" borderId="2" xfId="0" applyNumberFormat="1" applyFont="1" applyBorder="1" applyAlignment="1">
      <alignment horizontal="center" vertical="center"/>
    </xf>
    <xf numFmtId="4" fontId="41" fillId="0" borderId="2" xfId="1" applyNumberFormat="1" applyFont="1" applyBorder="1" applyAlignment="1" applyProtection="1">
      <alignment horizontal="right" vertical="center"/>
    </xf>
    <xf numFmtId="169" fontId="41" fillId="0" borderId="0" xfId="0" applyNumberFormat="1" applyFont="1" applyAlignment="1">
      <alignment horizontal="center" vertical="center"/>
    </xf>
    <xf numFmtId="1" fontId="41" fillId="8" borderId="2" xfId="0" applyNumberFormat="1" applyFont="1" applyFill="1" applyBorder="1" applyAlignment="1">
      <alignment horizontal="right" vertical="center"/>
    </xf>
    <xf numFmtId="170" fontId="41" fillId="0" borderId="2" xfId="0" applyNumberFormat="1" applyFont="1" applyBorder="1" applyAlignment="1">
      <alignment horizontal="center" vertical="center"/>
    </xf>
    <xf numFmtId="169" fontId="48" fillId="0" borderId="0" xfId="0" applyNumberFormat="1" applyFont="1" applyAlignment="1">
      <alignment horizontal="center" vertical="center"/>
    </xf>
    <xf numFmtId="4" fontId="41" fillId="0" borderId="2" xfId="31" applyNumberFormat="1" applyFont="1" applyBorder="1" applyAlignment="1" applyProtection="1">
      <alignment horizontal="center" vertical="center"/>
    </xf>
    <xf numFmtId="49" fontId="41" fillId="14" borderId="2" xfId="30" applyNumberFormat="1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49" fontId="41" fillId="0" borderId="6" xfId="30" applyNumberFormat="1" applyFont="1" applyBorder="1" applyAlignment="1">
      <alignment horizontal="center" vertical="center"/>
    </xf>
    <xf numFmtId="49" fontId="41" fillId="0" borderId="2" xfId="30" applyNumberFormat="1" applyFont="1" applyBorder="1" applyAlignment="1">
      <alignment horizontal="center" vertical="center"/>
    </xf>
    <xf numFmtId="4" fontId="41" fillId="0" borderId="2" xfId="31" applyNumberFormat="1" applyFont="1" applyBorder="1" applyAlignment="1" applyProtection="1">
      <alignment horizontal="right" vertical="center"/>
    </xf>
    <xf numFmtId="0" fontId="24" fillId="8" borderId="0" xfId="0" applyFont="1" applyFill="1" applyAlignment="1">
      <alignment horizontal="left" vertical="center"/>
    </xf>
    <xf numFmtId="171" fontId="23" fillId="0" borderId="2" xfId="1" applyNumberFormat="1" applyFont="1" applyBorder="1" applyAlignment="1">
      <alignment horizontal="center" vertical="center"/>
    </xf>
    <xf numFmtId="49" fontId="23" fillId="0" borderId="2" xfId="75" applyNumberFormat="1" applyFont="1" applyBorder="1" applyAlignment="1">
      <alignment horizontal="center" vertical="center" wrapText="1"/>
    </xf>
    <xf numFmtId="171" fontId="23" fillId="0" borderId="2" xfId="0" applyNumberFormat="1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right" vertical="center"/>
    </xf>
    <xf numFmtId="49" fontId="60" fillId="0" borderId="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top"/>
    </xf>
    <xf numFmtId="171" fontId="23" fillId="0" borderId="2" xfId="1" applyNumberFormat="1" applyFont="1" applyBorder="1" applyAlignment="1">
      <alignment horizontal="right" vertical="center"/>
    </xf>
    <xf numFmtId="170" fontId="23" fillId="0" borderId="2" xfId="0" applyNumberFormat="1" applyFont="1" applyBorder="1" applyAlignment="1">
      <alignment horizontal="center" vertical="center"/>
    </xf>
    <xf numFmtId="49" fontId="23" fillId="0" borderId="2" xfId="1" applyNumberFormat="1" applyFont="1" applyBorder="1" applyAlignment="1">
      <alignment horizontal="center" vertical="center"/>
    </xf>
    <xf numFmtId="4" fontId="23" fillId="0" borderId="2" xfId="0" applyNumberFormat="1" applyFont="1" applyBorder="1" applyAlignment="1">
      <alignment vertical="center"/>
    </xf>
    <xf numFmtId="2" fontId="23" fillId="0" borderId="2" xfId="0" applyNumberFormat="1" applyFont="1" applyBorder="1" applyAlignment="1">
      <alignment vertical="center"/>
    </xf>
    <xf numFmtId="2" fontId="23" fillId="0" borderId="2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59" fillId="0" borderId="27" xfId="0" applyFont="1" applyBorder="1" applyAlignment="1">
      <alignment horizontal="center" vertical="center"/>
    </xf>
    <xf numFmtId="49" fontId="23" fillId="0" borderId="29" xfId="0" applyNumberFormat="1" applyFont="1" applyBorder="1" applyAlignment="1">
      <alignment horizontal="center" vertical="center" wrapText="1"/>
    </xf>
    <xf numFmtId="49" fontId="59" fillId="0" borderId="27" xfId="0" applyNumberFormat="1" applyFont="1" applyBorder="1" applyAlignment="1">
      <alignment horizontal="center" vertical="center"/>
    </xf>
    <xf numFmtId="49" fontId="23" fillId="0" borderId="10" xfId="75" applyNumberFormat="1" applyFont="1" applyBorder="1" applyAlignment="1">
      <alignment horizontal="center" vertical="center"/>
    </xf>
    <xf numFmtId="49" fontId="23" fillId="0" borderId="5" xfId="75" applyNumberFormat="1" applyFont="1" applyBorder="1" applyAlignment="1">
      <alignment horizontal="center" vertical="center"/>
    </xf>
    <xf numFmtId="49" fontId="23" fillId="0" borderId="30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171" fontId="23" fillId="0" borderId="2" xfId="1" applyNumberFormat="1" applyFont="1" applyFill="1" applyBorder="1" applyAlignment="1">
      <alignment horizontal="center" vertical="center"/>
    </xf>
    <xf numFmtId="49" fontId="23" fillId="0" borderId="2" xfId="29" applyNumberFormat="1" applyFont="1" applyBorder="1" applyAlignment="1" applyProtection="1">
      <alignment horizontal="center" vertical="center"/>
      <protection locked="0"/>
    </xf>
    <xf numFmtId="4" fontId="23" fillId="0" borderId="2" xfId="1" applyNumberFormat="1" applyFont="1" applyFill="1" applyBorder="1" applyAlignment="1">
      <alignment vertical="center"/>
    </xf>
    <xf numFmtId="0" fontId="26" fillId="0" borderId="2" xfId="0" applyFont="1" applyBorder="1" applyAlignment="1">
      <alignment horizontal="center" vertical="center"/>
    </xf>
    <xf numFmtId="4" fontId="23" fillId="8" borderId="2" xfId="1" applyNumberFormat="1" applyFont="1" applyFill="1" applyBorder="1" applyAlignment="1">
      <alignment horizontal="right" vertical="center"/>
    </xf>
    <xf numFmtId="4" fontId="24" fillId="4" borderId="6" xfId="0" applyNumberFormat="1" applyFont="1" applyFill="1" applyBorder="1" applyAlignment="1">
      <alignment horizontal="right" vertical="center"/>
    </xf>
    <xf numFmtId="0" fontId="23" fillId="8" borderId="17" xfId="0" applyFont="1" applyFill="1" applyBorder="1" applyAlignment="1">
      <alignment horizontal="center" vertical="center"/>
    </xf>
    <xf numFmtId="49" fontId="23" fillId="0" borderId="17" xfId="0" applyNumberFormat="1" applyFont="1" applyBorder="1" applyAlignment="1">
      <alignment horizontal="center" vertical="center" wrapText="1"/>
    </xf>
    <xf numFmtId="49" fontId="23" fillId="0" borderId="17" xfId="0" applyNumberFormat="1" applyFont="1" applyBorder="1" applyAlignment="1">
      <alignment horizontal="center" vertical="center"/>
    </xf>
    <xf numFmtId="171" fontId="23" fillId="0" borderId="6" xfId="1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center"/>
    </xf>
    <xf numFmtId="0" fontId="42" fillId="0" borderId="5" xfId="0" applyFont="1" applyBorder="1" applyAlignment="1">
      <alignment horizontal="center" vertical="center"/>
    </xf>
    <xf numFmtId="0" fontId="42" fillId="8" borderId="0" xfId="0" applyFont="1" applyFill="1"/>
    <xf numFmtId="49" fontId="20" fillId="0" borderId="2" xfId="0" applyNumberFormat="1" applyFont="1" applyBorder="1" applyAlignment="1">
      <alignment horizontal="center" vertical="center"/>
    </xf>
    <xf numFmtId="0" fontId="61" fillId="0" borderId="25" xfId="0" applyFont="1" applyBorder="1" applyAlignment="1">
      <alignment horizontal="center" vertical="center"/>
    </xf>
    <xf numFmtId="49" fontId="23" fillId="0" borderId="6" xfId="75" applyNumberFormat="1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8" borderId="17" xfId="0" applyFont="1" applyFill="1" applyBorder="1" applyAlignment="1">
      <alignment vertical="center"/>
    </xf>
    <xf numFmtId="4" fontId="23" fillId="0" borderId="2" xfId="1" applyNumberFormat="1" applyFont="1" applyFill="1" applyBorder="1" applyAlignment="1">
      <alignment horizontal="center" vertical="center"/>
    </xf>
    <xf numFmtId="0" fontId="23" fillId="4" borderId="2" xfId="10" applyFont="1" applyFill="1" applyBorder="1" applyAlignment="1">
      <alignment horizontal="center" vertical="center"/>
    </xf>
    <xf numFmtId="0" fontId="23" fillId="4" borderId="2" xfId="10" applyFont="1" applyFill="1" applyBorder="1" applyAlignment="1">
      <alignment horizontal="center" vertical="center" wrapText="1"/>
    </xf>
    <xf numFmtId="0" fontId="1" fillId="4" borderId="2" xfId="73" applyFont="1" applyFill="1" applyBorder="1"/>
    <xf numFmtId="0" fontId="41" fillId="4" borderId="2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49" fontId="23" fillId="0" borderId="4" xfId="29" applyNumberFormat="1" applyFont="1" applyBorder="1" applyAlignment="1" applyProtection="1">
      <alignment horizontal="center" vertical="center"/>
      <protection locked="0"/>
    </xf>
    <xf numFmtId="165" fontId="23" fillId="0" borderId="1" xfId="0" applyNumberFormat="1" applyFont="1" applyBorder="1" applyAlignment="1">
      <alignment horizontal="center" vertical="center"/>
    </xf>
    <xf numFmtId="49" fontId="23" fillId="0" borderId="3" xfId="30" applyNumberFormat="1" applyFont="1" applyBorder="1" applyAlignment="1">
      <alignment horizontal="center" vertical="center"/>
    </xf>
    <xf numFmtId="49" fontId="23" fillId="8" borderId="2" xfId="30" applyNumberFormat="1" applyFont="1" applyFill="1" applyBorder="1" applyAlignment="1">
      <alignment horizontal="center" vertical="center"/>
    </xf>
    <xf numFmtId="49" fontId="23" fillId="8" borderId="3" xfId="3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49" fontId="25" fillId="0" borderId="0" xfId="0" applyNumberFormat="1" applyFont="1" applyAlignment="1">
      <alignment horizontal="center"/>
    </xf>
    <xf numFmtId="4" fontId="25" fillId="0" borderId="2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44" fillId="0" borderId="2" xfId="0" applyFont="1" applyBorder="1" applyAlignment="1">
      <alignment horizontal="center"/>
    </xf>
    <xf numFmtId="49" fontId="23" fillId="0" borderId="30" xfId="68" applyNumberFormat="1" applyFont="1" applyBorder="1" applyAlignment="1">
      <alignment horizontal="center" vertical="center" wrapText="1"/>
    </xf>
    <xf numFmtId="164" fontId="23" fillId="0" borderId="0" xfId="1" applyFont="1" applyAlignment="1">
      <alignment horizontal="left" vertical="center"/>
    </xf>
    <xf numFmtId="0" fontId="33" fillId="0" borderId="0" xfId="0" applyFont="1" applyAlignment="1">
      <alignment horizontal="center"/>
    </xf>
    <xf numFmtId="0" fontId="33" fillId="15" borderId="32" xfId="0" applyFont="1" applyFill="1" applyBorder="1" applyAlignment="1">
      <alignment horizontal="center" vertical="center" wrapText="1"/>
    </xf>
    <xf numFmtId="0" fontId="42" fillId="0" borderId="17" xfId="0" applyFont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33" fillId="15" borderId="2" xfId="0" applyFont="1" applyFill="1" applyBorder="1" applyAlignment="1">
      <alignment horizontal="center" vertical="center"/>
    </xf>
    <xf numFmtId="0" fontId="62" fillId="0" borderId="2" xfId="0" applyFont="1" applyBorder="1" applyAlignment="1">
      <alignment horizontal="center"/>
    </xf>
    <xf numFmtId="0" fontId="42" fillId="0" borderId="10" xfId="0" applyFont="1" applyBorder="1" applyAlignment="1">
      <alignment horizontal="center"/>
    </xf>
    <xf numFmtId="0" fontId="63" fillId="0" borderId="5" xfId="0" applyFont="1" applyBorder="1" applyAlignment="1">
      <alignment horizontal="center"/>
    </xf>
    <xf numFmtId="0" fontId="33" fillId="0" borderId="2" xfId="0" applyFont="1" applyBorder="1"/>
    <xf numFmtId="0" fontId="20" fillId="0" borderId="2" xfId="0" applyFont="1" applyBorder="1"/>
    <xf numFmtId="4" fontId="41" fillId="0" borderId="2" xfId="31" applyNumberFormat="1" applyFont="1" applyFill="1" applyBorder="1" applyAlignment="1" applyProtection="1">
      <alignment horizontal="center" vertical="center"/>
    </xf>
    <xf numFmtId="4" fontId="41" fillId="0" borderId="5" xfId="31" applyNumberFormat="1" applyFont="1" applyFill="1" applyBorder="1" applyAlignment="1" applyProtection="1">
      <alignment horizontal="right" vertical="center"/>
    </xf>
    <xf numFmtId="4" fontId="41" fillId="0" borderId="2" xfId="31" applyNumberFormat="1" applyFont="1" applyFill="1" applyBorder="1" applyAlignment="1" applyProtection="1">
      <alignment horizontal="right" vertical="center"/>
    </xf>
    <xf numFmtId="171" fontId="23" fillId="0" borderId="6" xfId="1" applyNumberFormat="1" applyFont="1" applyFill="1" applyBorder="1" applyAlignment="1">
      <alignment horizontal="center" vertical="center"/>
    </xf>
    <xf numFmtId="0" fontId="63" fillId="0" borderId="2" xfId="0" applyFont="1" applyBorder="1" applyAlignment="1">
      <alignment horizontal="center"/>
    </xf>
    <xf numFmtId="0" fontId="25" fillId="10" borderId="2" xfId="0" applyFont="1" applyFill="1" applyBorder="1" applyAlignment="1">
      <alignment horizontal="center"/>
    </xf>
    <xf numFmtId="0" fontId="23" fillId="10" borderId="2" xfId="0" applyFont="1" applyFill="1" applyBorder="1" applyAlignment="1">
      <alignment horizontal="center"/>
    </xf>
    <xf numFmtId="0" fontId="41" fillId="10" borderId="2" xfId="0" applyFont="1" applyFill="1" applyBorder="1" applyAlignment="1">
      <alignment horizontal="center" vertical="center"/>
    </xf>
    <xf numFmtId="0" fontId="47" fillId="0" borderId="2" xfId="0" applyFont="1" applyBorder="1"/>
    <xf numFmtId="0" fontId="42" fillId="0" borderId="2" xfId="0" applyFont="1" applyBorder="1"/>
    <xf numFmtId="0" fontId="56" fillId="0" borderId="2" xfId="0" applyFont="1" applyBorder="1"/>
    <xf numFmtId="49" fontId="42" fillId="0" borderId="2" xfId="0" applyNumberFormat="1" applyFont="1" applyBorder="1" applyAlignment="1">
      <alignment horizontal="left" vertical="center"/>
    </xf>
    <xf numFmtId="0" fontId="62" fillId="0" borderId="2" xfId="0" applyFont="1" applyBorder="1"/>
    <xf numFmtId="4" fontId="23" fillId="10" borderId="2" xfId="0" applyNumberFormat="1" applyFont="1" applyFill="1" applyBorder="1" applyAlignment="1">
      <alignment horizontal="center" vertical="center"/>
    </xf>
    <xf numFmtId="49" fontId="23" fillId="0" borderId="10" xfId="30" applyNumberFormat="1" applyFont="1" applyBorder="1" applyAlignment="1">
      <alignment horizontal="left" vertical="center"/>
    </xf>
    <xf numFmtId="0" fontId="25" fillId="0" borderId="19" xfId="0" applyFont="1" applyBorder="1" applyAlignment="1">
      <alignment horizontal="center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5" xfId="3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4" fontId="23" fillId="0" borderId="5" xfId="31" applyNumberFormat="1" applyFont="1" applyFill="1" applyBorder="1" applyAlignment="1">
      <alignment horizontal="center" vertical="center"/>
    </xf>
    <xf numFmtId="4" fontId="23" fillId="0" borderId="5" xfId="31" applyNumberFormat="1" applyFont="1" applyFill="1" applyBorder="1" applyAlignment="1">
      <alignment horizontal="right" vertical="center"/>
    </xf>
    <xf numFmtId="0" fontId="41" fillId="0" borderId="2" xfId="0" applyFont="1" applyBorder="1" applyAlignment="1">
      <alignment horizontal="center" vertical="center"/>
    </xf>
    <xf numFmtId="0" fontId="41" fillId="12" borderId="2" xfId="0" applyFont="1" applyFill="1" applyBorder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49" fontId="51" fillId="13" borderId="2" xfId="0" applyNumberFormat="1" applyFont="1" applyFill="1" applyBorder="1" applyAlignment="1">
      <alignment horizontal="center" vertical="center"/>
    </xf>
    <xf numFmtId="168" fontId="41" fillId="0" borderId="3" xfId="0" applyNumberFormat="1" applyFont="1" applyBorder="1" applyAlignment="1">
      <alignment horizontal="center" vertical="center" wrapText="1"/>
    </xf>
    <xf numFmtId="168" fontId="41" fillId="0" borderId="4" xfId="0" applyNumberFormat="1" applyFont="1" applyBorder="1" applyAlignment="1">
      <alignment horizontal="center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41" fillId="0" borderId="2" xfId="0" applyNumberFormat="1" applyFont="1" applyBorder="1" applyAlignment="1">
      <alignment horizontal="center" vertical="center" wrapText="1"/>
    </xf>
    <xf numFmtId="49" fontId="35" fillId="6" borderId="3" xfId="0" applyNumberFormat="1" applyFont="1" applyFill="1" applyBorder="1" applyAlignment="1">
      <alignment horizontal="center" vertical="center"/>
    </xf>
    <xf numFmtId="49" fontId="35" fillId="6" borderId="4" xfId="0" applyNumberFormat="1" applyFont="1" applyFill="1" applyBorder="1" applyAlignment="1">
      <alignment horizontal="center" vertical="center"/>
    </xf>
    <xf numFmtId="49" fontId="35" fillId="6" borderId="1" xfId="0" applyNumberFormat="1" applyFont="1" applyFill="1" applyBorder="1" applyAlignment="1">
      <alignment horizontal="center" vertical="center"/>
    </xf>
    <xf numFmtId="17" fontId="23" fillId="0" borderId="2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17" fontId="23" fillId="0" borderId="2" xfId="2" applyNumberFormat="1" applyFont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49" fontId="23" fillId="0" borderId="3" xfId="30" applyNumberFormat="1" applyFont="1" applyBorder="1" applyAlignment="1">
      <alignment horizontal="center" vertical="center"/>
    </xf>
    <xf numFmtId="49" fontId="23" fillId="0" borderId="1" xfId="30" applyNumberFormat="1" applyFont="1" applyBorder="1" applyAlignment="1">
      <alignment horizontal="center" vertical="center"/>
    </xf>
    <xf numFmtId="49" fontId="35" fillId="6" borderId="3" xfId="0" applyNumberFormat="1" applyFont="1" applyFill="1" applyBorder="1" applyAlignment="1">
      <alignment horizontal="center" vertical="center" wrapText="1"/>
    </xf>
    <xf numFmtId="49" fontId="35" fillId="6" borderId="4" xfId="0" applyNumberFormat="1" applyFont="1" applyFill="1" applyBorder="1" applyAlignment="1">
      <alignment horizontal="center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3" fillId="4" borderId="3" xfId="10" applyFont="1" applyFill="1" applyBorder="1" applyAlignment="1">
      <alignment horizontal="center" vertical="center"/>
    </xf>
    <xf numFmtId="0" fontId="23" fillId="4" borderId="4" xfId="10" applyFont="1" applyFill="1" applyBorder="1" applyAlignment="1">
      <alignment horizontal="center" vertical="center"/>
    </xf>
    <xf numFmtId="0" fontId="23" fillId="4" borderId="1" xfId="10" applyFont="1" applyFill="1" applyBorder="1" applyAlignment="1">
      <alignment horizontal="center" vertical="center"/>
    </xf>
    <xf numFmtId="49" fontId="35" fillId="13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12" borderId="2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3" fillId="14" borderId="4" xfId="0" applyFont="1" applyFill="1" applyBorder="1" applyAlignment="1">
      <alignment horizontal="center" vertical="center"/>
    </xf>
    <xf numFmtId="0" fontId="23" fillId="12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49" fontId="35" fillId="11" borderId="3" xfId="0" applyNumberFormat="1" applyFont="1" applyFill="1" applyBorder="1" applyAlignment="1">
      <alignment horizontal="center" vertical="center"/>
    </xf>
    <xf numFmtId="49" fontId="35" fillId="11" borderId="4" xfId="0" applyNumberFormat="1" applyFont="1" applyFill="1" applyBorder="1" applyAlignment="1">
      <alignment horizontal="center" vertical="center"/>
    </xf>
    <xf numFmtId="49" fontId="35" fillId="11" borderId="1" xfId="0" applyNumberFormat="1" applyFont="1" applyFill="1" applyBorder="1" applyAlignment="1">
      <alignment horizontal="center" vertical="center"/>
    </xf>
    <xf numFmtId="17" fontId="23" fillId="0" borderId="3" xfId="0" applyNumberFormat="1" applyFont="1" applyBorder="1" applyAlignment="1">
      <alignment horizontal="center" vertical="center" wrapText="1"/>
    </xf>
    <xf numFmtId="17" fontId="23" fillId="0" borderId="4" xfId="0" applyNumberFormat="1" applyFont="1" applyBorder="1" applyAlignment="1">
      <alignment horizontal="center" vertical="center" wrapText="1"/>
    </xf>
    <xf numFmtId="17" fontId="23" fillId="0" borderId="1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8" borderId="26" xfId="0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23" fillId="8" borderId="17" xfId="0" applyFont="1" applyFill="1" applyBorder="1" applyAlignment="1">
      <alignment horizontal="center" vertical="center"/>
    </xf>
    <xf numFmtId="0" fontId="55" fillId="6" borderId="25" xfId="0" applyFont="1" applyFill="1" applyBorder="1" applyAlignment="1">
      <alignment horizontal="center" vertical="center"/>
    </xf>
    <xf numFmtId="0" fontId="55" fillId="6" borderId="17" xfId="0" applyFont="1" applyFill="1" applyBorder="1" applyAlignment="1">
      <alignment horizontal="center" vertical="center"/>
    </xf>
    <xf numFmtId="0" fontId="55" fillId="6" borderId="26" xfId="0" applyFont="1" applyFill="1" applyBorder="1" applyAlignment="1">
      <alignment horizontal="center" vertical="center"/>
    </xf>
    <xf numFmtId="0" fontId="23" fillId="4" borderId="3" xfId="10" applyFont="1" applyFill="1" applyBorder="1" applyAlignment="1">
      <alignment horizontal="center" vertical="center" wrapText="1"/>
    </xf>
    <xf numFmtId="0" fontId="23" fillId="4" borderId="4" xfId="10" applyFont="1" applyFill="1" applyBorder="1" applyAlignment="1">
      <alignment horizontal="center" vertical="center" wrapText="1"/>
    </xf>
    <xf numFmtId="0" fontId="23" fillId="4" borderId="1" xfId="10" applyFont="1" applyFill="1" applyBorder="1" applyAlignment="1">
      <alignment horizontal="center" vertical="center" wrapText="1"/>
    </xf>
    <xf numFmtId="0" fontId="23" fillId="0" borderId="5" xfId="73" applyFont="1" applyBorder="1" applyAlignment="1">
      <alignment horizontal="center" vertical="center"/>
    </xf>
    <xf numFmtId="0" fontId="23" fillId="0" borderId="6" xfId="73" applyFont="1" applyBorder="1" applyAlignment="1">
      <alignment horizontal="center" vertical="center"/>
    </xf>
    <xf numFmtId="0" fontId="23" fillId="4" borderId="3" xfId="73" applyFont="1" applyFill="1" applyBorder="1" applyAlignment="1">
      <alignment horizontal="center" vertical="center"/>
    </xf>
    <xf numFmtId="0" fontId="23" fillId="4" borderId="4" xfId="73" applyFont="1" applyFill="1" applyBorder="1" applyAlignment="1">
      <alignment horizontal="center" vertical="center"/>
    </xf>
    <xf numFmtId="0" fontId="23" fillId="4" borderId="1" xfId="73" applyFont="1" applyFill="1" applyBorder="1" applyAlignment="1">
      <alignment horizontal="center" vertical="center"/>
    </xf>
    <xf numFmtId="0" fontId="55" fillId="6" borderId="3" xfId="0" applyFont="1" applyFill="1" applyBorder="1" applyAlignment="1">
      <alignment horizontal="center" vertical="center"/>
    </xf>
    <xf numFmtId="0" fontId="55" fillId="6" borderId="4" xfId="0" applyFont="1" applyFill="1" applyBorder="1" applyAlignment="1">
      <alignment horizontal="center" vertical="center"/>
    </xf>
    <xf numFmtId="0" fontId="55" fillId="6" borderId="1" xfId="0" applyFont="1" applyFill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35" fillId="6" borderId="4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0" fontId="42" fillId="4" borderId="2" xfId="0" applyFont="1" applyFill="1" applyBorder="1" applyAlignment="1">
      <alignment horizontal="center"/>
    </xf>
    <xf numFmtId="49" fontId="35" fillId="6" borderId="2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center" vertical="center"/>
    </xf>
    <xf numFmtId="4" fontId="22" fillId="3" borderId="14" xfId="0" applyNumberFormat="1" applyFont="1" applyFill="1" applyBorder="1" applyAlignment="1">
      <alignment horizontal="center"/>
    </xf>
    <xf numFmtId="4" fontId="22" fillId="3" borderId="15" xfId="0" applyNumberFormat="1" applyFont="1" applyFill="1" applyBorder="1" applyAlignment="1">
      <alignment horizontal="center"/>
    </xf>
    <xf numFmtId="4" fontId="22" fillId="3" borderId="16" xfId="0" applyNumberFormat="1" applyFont="1" applyFill="1" applyBorder="1" applyAlignment="1">
      <alignment horizontal="center"/>
    </xf>
    <xf numFmtId="3" fontId="22" fillId="6" borderId="7" xfId="0" applyNumberFormat="1" applyFont="1" applyFill="1" applyBorder="1" applyAlignment="1">
      <alignment horizontal="center"/>
    </xf>
    <xf numFmtId="3" fontId="22" fillId="6" borderId="9" xfId="0" applyNumberFormat="1" applyFont="1" applyFill="1" applyBorder="1" applyAlignment="1">
      <alignment horizontal="center"/>
    </xf>
    <xf numFmtId="3" fontId="22" fillId="6" borderId="8" xfId="0" applyNumberFormat="1" applyFont="1" applyFill="1" applyBorder="1" applyAlignment="1">
      <alignment horizontal="center"/>
    </xf>
    <xf numFmtId="17" fontId="22" fillId="4" borderId="7" xfId="0" applyNumberFormat="1" applyFont="1" applyFill="1" applyBorder="1" applyAlignment="1">
      <alignment horizontal="center" vertical="center"/>
    </xf>
    <xf numFmtId="17" fontId="22" fillId="4" borderId="9" xfId="0" applyNumberFormat="1" applyFont="1" applyFill="1" applyBorder="1" applyAlignment="1">
      <alignment horizontal="center" vertical="center"/>
    </xf>
    <xf numFmtId="17" fontId="22" fillId="4" borderId="8" xfId="0" applyNumberFormat="1" applyFont="1" applyFill="1" applyBorder="1" applyAlignment="1">
      <alignment horizontal="center" vertical="center"/>
    </xf>
    <xf numFmtId="0" fontId="2" fillId="9" borderId="24" xfId="0" applyFont="1" applyFill="1" applyBorder="1" applyAlignment="1">
      <alignment horizontal="center"/>
    </xf>
  </cellXfs>
  <cellStyles count="97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15" xfId="90" xr:uid="{5F491F27-4262-465C-BC76-B1B639B3EADA}"/>
    <cellStyle name="Dziesiętny 16" xfId="94" xr:uid="{FED4C649-58F5-4FC8-A4E9-1E4EF4E1594D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5 5 2" xfId="85" xr:uid="{A5075C9B-4072-4DA6-8849-C628421428C1}"/>
    <cellStyle name="Dziesiętny 5 6" xfId="92" xr:uid="{E38E0032-F32C-4732-91BA-7A2736CE6231}"/>
    <cellStyle name="Dziesiętny 5 7" xfId="95" xr:uid="{4A5DD046-7ABB-4BCB-ACB6-C84F0E9A3D5D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2" xr:uid="{CD257DB3-FFAC-449B-9C9F-46DCD21303FA}"/>
    <cellStyle name="Dziesiętny 8 2 2" xfId="86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14" xfId="89" xr:uid="{0CFEA55A-ED9E-4D87-BCB7-7AD0DC60C265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3" xr:uid="{236DF940-E30E-42C9-A7AE-B89B17A34259}"/>
    <cellStyle name="Normalny 6 2 3 2" xfId="88" xr:uid="{46410F42-2A48-41D3-8769-567DE63D018D}"/>
    <cellStyle name="Normalny 6 3" xfId="64" xr:uid="{E25E75D0-D9BC-4D69-B328-82FF2BEF9B2A}"/>
    <cellStyle name="Normalny 6 4" xfId="75" xr:uid="{1A6D86EA-3122-4E0A-BE89-31C4D3A880CD}"/>
    <cellStyle name="Normalny 6 4 2" xfId="87" xr:uid="{4498C5F4-71E4-4FAB-8B8D-1AF5F16B06A4}"/>
    <cellStyle name="Normalny 6 5" xfId="91" xr:uid="{7BAECAE9-8C25-4945-BBFA-13B722E75BC0}"/>
    <cellStyle name="Normalny 6 6" xfId="96" xr:uid="{FD44CCEE-6AC6-4C14-90C5-78CABA257455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4" xr:uid="{71F432F3-49F8-41E4-81EF-8F44A81A52FB}"/>
    <cellStyle name="Normalny 8 3" xfId="93" xr:uid="{66A1D75B-E5F0-4559-BF85-5E6C1FE83DDA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" xfId="81" builtinId="4"/>
    <cellStyle name="Walutowy 2" xfId="22" xr:uid="{00000000-0005-0000-0000-000037000000}"/>
    <cellStyle name="Walutowy 3" xfId="67" xr:uid="{8168B16F-DAEB-4BB8-9771-CAA6937D394E}"/>
  </cellStyles>
  <dxfs count="1">
    <dxf>
      <font>
        <b val="0"/>
        <condense val="0"/>
        <extend val="0"/>
        <sz val="11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9" defaultPivotStyle="PivotStyleLight16"/>
  <colors>
    <mruColors>
      <color rgb="FFCCFF99"/>
      <color rgb="FF99FF99"/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01"/>
  <sheetViews>
    <sheetView zoomScaleNormal="100" workbookViewId="0">
      <pane ySplit="1" topLeftCell="A2" activePane="bottomLeft" state="frozen"/>
      <selection pane="bottomLeft" activeCell="A2" sqref="A2:K2"/>
    </sheetView>
  </sheetViews>
  <sheetFormatPr defaultColWidth="9.109375" defaultRowHeight="12.75" customHeight="1"/>
  <cols>
    <col min="1" max="1" width="7.33203125" style="14" customWidth="1"/>
    <col min="2" max="2" width="27.5546875" style="15" customWidth="1"/>
    <col min="3" max="3" width="22.109375" style="15" customWidth="1"/>
    <col min="4" max="4" width="33.109375" style="15" bestFit="1" customWidth="1"/>
    <col min="5" max="5" width="11.6640625" style="15" customWidth="1"/>
    <col min="6" max="6" width="11.33203125" style="15" customWidth="1"/>
    <col min="7" max="7" width="17.33203125" style="15" customWidth="1"/>
    <col min="8" max="8" width="22.6640625" style="15" bestFit="1" customWidth="1"/>
    <col min="9" max="9" width="13.44140625" style="15" bestFit="1" customWidth="1"/>
    <col min="10" max="10" width="9.109375" style="15" customWidth="1"/>
    <col min="11" max="11" width="9.109375" style="14" customWidth="1"/>
    <col min="12" max="17" width="11.6640625" style="14" customWidth="1"/>
    <col min="18" max="18" width="33" style="14" bestFit="1" customWidth="1"/>
    <col min="19" max="19" width="16.109375" style="14" bestFit="1" customWidth="1"/>
    <col min="20" max="20" width="11.6640625" style="14" bestFit="1" customWidth="1"/>
    <col min="21" max="16384" width="9.109375" style="14"/>
  </cols>
  <sheetData>
    <row r="1" spans="1:20" ht="12.75" hidden="1" customHeight="1">
      <c r="J1" s="384"/>
      <c r="K1" s="384"/>
      <c r="L1" s="16">
        <f>SUM(L2:L496)/2</f>
        <v>2220039</v>
      </c>
      <c r="M1" s="16">
        <f t="shared" ref="M1:Q1" si="0">SUM(M2:M496)/2</f>
        <v>922751</v>
      </c>
      <c r="N1" s="16">
        <f t="shared" si="0"/>
        <v>3142790</v>
      </c>
      <c r="O1" s="16">
        <f t="shared" si="0"/>
        <v>2220039</v>
      </c>
      <c r="P1" s="16">
        <f t="shared" si="0"/>
        <v>922751</v>
      </c>
      <c r="Q1" s="16">
        <f t="shared" si="0"/>
        <v>3142790</v>
      </c>
    </row>
    <row r="2" spans="1:20" ht="12.75" customHeight="1">
      <c r="A2" s="368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21"/>
      <c r="M2" s="20"/>
      <c r="N2" s="20"/>
      <c r="O2" s="20"/>
      <c r="P2" s="20"/>
      <c r="Q2" s="20"/>
    </row>
    <row r="3" spans="1:20" ht="32.1" customHeight="1">
      <c r="A3" s="55" t="s">
        <v>19</v>
      </c>
      <c r="B3" s="374" t="s">
        <v>1366</v>
      </c>
      <c r="C3" s="375"/>
      <c r="D3" s="375"/>
      <c r="E3" s="375"/>
      <c r="F3" s="375"/>
      <c r="G3" s="375"/>
      <c r="H3" s="375"/>
      <c r="I3" s="375"/>
      <c r="J3" s="375"/>
      <c r="K3" s="376"/>
      <c r="L3" s="377" t="s">
        <v>44</v>
      </c>
      <c r="M3" s="377"/>
      <c r="N3" s="377"/>
      <c r="O3" s="383" t="s">
        <v>45</v>
      </c>
      <c r="P3" s="383"/>
      <c r="Q3" s="383"/>
      <c r="R3" s="378" t="s">
        <v>20</v>
      </c>
    </row>
    <row r="4" spans="1:20" ht="42" customHeight="1">
      <c r="A4" s="56" t="s">
        <v>7</v>
      </c>
      <c r="B4" s="57" t="s">
        <v>29</v>
      </c>
      <c r="C4" s="57" t="s">
        <v>4</v>
      </c>
      <c r="D4" s="58" t="s">
        <v>5</v>
      </c>
      <c r="E4" s="58" t="s">
        <v>6</v>
      </c>
      <c r="F4" s="58" t="s">
        <v>8</v>
      </c>
      <c r="G4" s="58" t="s">
        <v>9</v>
      </c>
      <c r="H4" s="58" t="s">
        <v>22</v>
      </c>
      <c r="I4" s="58" t="s">
        <v>10</v>
      </c>
      <c r="J4" s="58" t="s">
        <v>11</v>
      </c>
      <c r="K4" s="56" t="s">
        <v>12</v>
      </c>
      <c r="L4" s="62" t="s">
        <v>13</v>
      </c>
      <c r="M4" s="56" t="s">
        <v>14</v>
      </c>
      <c r="N4" s="56" t="s">
        <v>15</v>
      </c>
      <c r="O4" s="62" t="s">
        <v>13</v>
      </c>
      <c r="P4" s="56" t="s">
        <v>14</v>
      </c>
      <c r="Q4" s="56" t="s">
        <v>3</v>
      </c>
      <c r="R4" s="379"/>
    </row>
    <row r="5" spans="1:20" ht="12.75" customHeight="1">
      <c r="A5" s="60">
        <v>1</v>
      </c>
      <c r="B5" s="65" t="s">
        <v>1304</v>
      </c>
      <c r="C5" s="13" t="s">
        <v>1305</v>
      </c>
      <c r="D5" s="13" t="s">
        <v>1306</v>
      </c>
      <c r="E5" s="13"/>
      <c r="F5" s="13" t="s">
        <v>192</v>
      </c>
      <c r="G5" s="13" t="s">
        <v>1307</v>
      </c>
      <c r="H5" s="13" t="s">
        <v>1308</v>
      </c>
      <c r="I5" s="13" t="s">
        <v>1309</v>
      </c>
      <c r="J5" s="13" t="s">
        <v>252</v>
      </c>
      <c r="K5" s="60">
        <v>7.2</v>
      </c>
      <c r="L5" s="17">
        <v>675</v>
      </c>
      <c r="M5" s="17">
        <v>2025</v>
      </c>
      <c r="N5" s="17">
        <f>L5+M5</f>
        <v>2700</v>
      </c>
      <c r="O5" s="17">
        <v>675</v>
      </c>
      <c r="P5" s="17">
        <v>2025</v>
      </c>
      <c r="Q5" s="17">
        <f>O5+P5</f>
        <v>2700</v>
      </c>
      <c r="R5" s="66" t="s">
        <v>1367</v>
      </c>
      <c r="T5" s="38"/>
    </row>
    <row r="6" spans="1:20" ht="12.75" customHeight="1">
      <c r="A6" s="60">
        <v>2</v>
      </c>
      <c r="B6" s="65" t="s">
        <v>1304</v>
      </c>
      <c r="C6" s="13" t="s">
        <v>1305</v>
      </c>
      <c r="D6" s="13" t="s">
        <v>1310</v>
      </c>
      <c r="E6" s="13"/>
      <c r="F6" s="13" t="s">
        <v>192</v>
      </c>
      <c r="G6" s="13" t="s">
        <v>1307</v>
      </c>
      <c r="H6" s="13" t="s">
        <v>1311</v>
      </c>
      <c r="I6" s="13" t="s">
        <v>1312</v>
      </c>
      <c r="J6" s="13" t="s">
        <v>252</v>
      </c>
      <c r="K6" s="60">
        <v>6.5</v>
      </c>
      <c r="L6" s="17">
        <v>3750</v>
      </c>
      <c r="M6" s="17">
        <v>11250</v>
      </c>
      <c r="N6" s="17">
        <f t="shared" ref="N6:N25" si="1">L6+M6</f>
        <v>15000</v>
      </c>
      <c r="O6" s="17">
        <v>3750</v>
      </c>
      <c r="P6" s="17">
        <v>11250</v>
      </c>
      <c r="Q6" s="17">
        <f t="shared" ref="Q6:Q25" si="2">O6+P6</f>
        <v>15000</v>
      </c>
      <c r="R6" s="66" t="s">
        <v>1367</v>
      </c>
      <c r="T6" s="38"/>
    </row>
    <row r="7" spans="1:20" ht="12.75" customHeight="1">
      <c r="A7" s="60">
        <v>3</v>
      </c>
      <c r="B7" s="65" t="s">
        <v>1304</v>
      </c>
      <c r="C7" s="13" t="s">
        <v>1305</v>
      </c>
      <c r="D7" s="13" t="s">
        <v>1310</v>
      </c>
      <c r="E7" s="13"/>
      <c r="F7" s="13" t="s">
        <v>192</v>
      </c>
      <c r="G7" s="13" t="s">
        <v>1307</v>
      </c>
      <c r="H7" s="13" t="s">
        <v>1313</v>
      </c>
      <c r="I7" s="13" t="s">
        <v>1314</v>
      </c>
      <c r="J7" s="13" t="s">
        <v>252</v>
      </c>
      <c r="K7" s="60">
        <v>7</v>
      </c>
      <c r="L7" s="17">
        <v>2000</v>
      </c>
      <c r="M7" s="17">
        <v>6000</v>
      </c>
      <c r="N7" s="17">
        <f t="shared" si="1"/>
        <v>8000</v>
      </c>
      <c r="O7" s="17">
        <v>2000</v>
      </c>
      <c r="P7" s="17">
        <v>6000</v>
      </c>
      <c r="Q7" s="17">
        <f t="shared" si="2"/>
        <v>8000</v>
      </c>
      <c r="R7" s="66" t="s">
        <v>1367</v>
      </c>
      <c r="T7" s="38"/>
    </row>
    <row r="8" spans="1:20" ht="12.75" customHeight="1">
      <c r="A8" s="60">
        <v>4</v>
      </c>
      <c r="B8" s="65" t="s">
        <v>1304</v>
      </c>
      <c r="C8" s="13" t="s">
        <v>1305</v>
      </c>
      <c r="D8" s="13" t="s">
        <v>1315</v>
      </c>
      <c r="E8" s="13"/>
      <c r="F8" s="13" t="s">
        <v>192</v>
      </c>
      <c r="G8" s="13" t="s">
        <v>1307</v>
      </c>
      <c r="H8" s="13" t="s">
        <v>1316</v>
      </c>
      <c r="I8" s="13" t="s">
        <v>1317</v>
      </c>
      <c r="J8" s="13" t="s">
        <v>252</v>
      </c>
      <c r="K8" s="60">
        <v>10.199999999999999</v>
      </c>
      <c r="L8" s="17">
        <v>3250</v>
      </c>
      <c r="M8" s="17">
        <v>9750</v>
      </c>
      <c r="N8" s="17">
        <f t="shared" si="1"/>
        <v>13000</v>
      </c>
      <c r="O8" s="17">
        <v>3250</v>
      </c>
      <c r="P8" s="17">
        <v>9750</v>
      </c>
      <c r="Q8" s="17">
        <f t="shared" si="2"/>
        <v>13000</v>
      </c>
      <c r="R8" s="66" t="s">
        <v>1367</v>
      </c>
      <c r="T8" s="38"/>
    </row>
    <row r="9" spans="1:20" ht="12.75" customHeight="1">
      <c r="A9" s="60">
        <v>5</v>
      </c>
      <c r="B9" s="65" t="s">
        <v>1304</v>
      </c>
      <c r="C9" s="13" t="s">
        <v>1305</v>
      </c>
      <c r="D9" s="13" t="s">
        <v>1318</v>
      </c>
      <c r="E9" s="13"/>
      <c r="F9" s="13" t="s">
        <v>192</v>
      </c>
      <c r="G9" s="13" t="s">
        <v>1307</v>
      </c>
      <c r="H9" s="13" t="s">
        <v>1319</v>
      </c>
      <c r="I9" s="13" t="s">
        <v>1320</v>
      </c>
      <c r="J9" s="13" t="s">
        <v>252</v>
      </c>
      <c r="K9" s="60">
        <v>5.5</v>
      </c>
      <c r="L9" s="17">
        <v>700</v>
      </c>
      <c r="M9" s="17">
        <v>2100</v>
      </c>
      <c r="N9" s="17">
        <f t="shared" si="1"/>
        <v>2800</v>
      </c>
      <c r="O9" s="17">
        <v>700</v>
      </c>
      <c r="P9" s="17">
        <v>2100</v>
      </c>
      <c r="Q9" s="17">
        <f t="shared" si="2"/>
        <v>2800</v>
      </c>
      <c r="R9" s="66" t="s">
        <v>1367</v>
      </c>
      <c r="T9" s="38"/>
    </row>
    <row r="10" spans="1:20" ht="12.75" customHeight="1">
      <c r="A10" s="60">
        <v>6</v>
      </c>
      <c r="B10" s="65" t="s">
        <v>1304</v>
      </c>
      <c r="C10" s="13" t="s">
        <v>1305</v>
      </c>
      <c r="D10" s="13" t="s">
        <v>963</v>
      </c>
      <c r="E10" s="13"/>
      <c r="F10" s="13" t="s">
        <v>192</v>
      </c>
      <c r="G10" s="13" t="s">
        <v>1307</v>
      </c>
      <c r="H10" s="13" t="s">
        <v>1321</v>
      </c>
      <c r="I10" s="13" t="s">
        <v>1322</v>
      </c>
      <c r="J10" s="13" t="s">
        <v>252</v>
      </c>
      <c r="K10" s="66">
        <v>4</v>
      </c>
      <c r="L10" s="17">
        <v>1625</v>
      </c>
      <c r="M10" s="17">
        <v>4875</v>
      </c>
      <c r="N10" s="17">
        <f t="shared" si="1"/>
        <v>6500</v>
      </c>
      <c r="O10" s="17">
        <v>1625</v>
      </c>
      <c r="P10" s="17">
        <v>4875</v>
      </c>
      <c r="Q10" s="17">
        <f t="shared" si="2"/>
        <v>6500</v>
      </c>
      <c r="R10" s="66" t="s">
        <v>1367</v>
      </c>
      <c r="T10" s="38"/>
    </row>
    <row r="11" spans="1:20" ht="12.75" customHeight="1">
      <c r="A11" s="60">
        <v>7</v>
      </c>
      <c r="B11" s="65" t="s">
        <v>1304</v>
      </c>
      <c r="C11" s="13" t="s">
        <v>1305</v>
      </c>
      <c r="D11" s="13" t="s">
        <v>963</v>
      </c>
      <c r="E11" s="13"/>
      <c r="F11" s="13" t="s">
        <v>192</v>
      </c>
      <c r="G11" s="13" t="s">
        <v>1307</v>
      </c>
      <c r="H11" s="13" t="s">
        <v>1323</v>
      </c>
      <c r="I11" s="13" t="s">
        <v>1324</v>
      </c>
      <c r="J11" s="13" t="s">
        <v>252</v>
      </c>
      <c r="K11" s="64">
        <v>5</v>
      </c>
      <c r="L11" s="17">
        <v>1550</v>
      </c>
      <c r="M11" s="17">
        <v>4650</v>
      </c>
      <c r="N11" s="17">
        <f t="shared" si="1"/>
        <v>6200</v>
      </c>
      <c r="O11" s="17">
        <v>1550</v>
      </c>
      <c r="P11" s="17">
        <v>4650</v>
      </c>
      <c r="Q11" s="17">
        <f t="shared" si="2"/>
        <v>6200</v>
      </c>
      <c r="R11" s="66" t="s">
        <v>1367</v>
      </c>
      <c r="T11" s="38"/>
    </row>
    <row r="12" spans="1:20" ht="12.75" customHeight="1">
      <c r="A12" s="60">
        <v>8</v>
      </c>
      <c r="B12" s="65" t="s">
        <v>1304</v>
      </c>
      <c r="C12" s="13" t="s">
        <v>1305</v>
      </c>
      <c r="D12" s="13" t="s">
        <v>963</v>
      </c>
      <c r="E12" s="13"/>
      <c r="F12" s="13" t="s">
        <v>192</v>
      </c>
      <c r="G12" s="13" t="s">
        <v>1307</v>
      </c>
      <c r="H12" s="13" t="s">
        <v>1325</v>
      </c>
      <c r="I12" s="13" t="s">
        <v>1326</v>
      </c>
      <c r="J12" s="13" t="s">
        <v>252</v>
      </c>
      <c r="K12" s="60">
        <v>8.5</v>
      </c>
      <c r="L12" s="17">
        <v>2225</v>
      </c>
      <c r="M12" s="17">
        <v>6675</v>
      </c>
      <c r="N12" s="17">
        <f t="shared" si="1"/>
        <v>8900</v>
      </c>
      <c r="O12" s="17">
        <v>2225</v>
      </c>
      <c r="P12" s="17">
        <v>6675</v>
      </c>
      <c r="Q12" s="17">
        <f t="shared" si="2"/>
        <v>8900</v>
      </c>
      <c r="R12" s="66" t="s">
        <v>1367</v>
      </c>
      <c r="T12" s="38"/>
    </row>
    <row r="13" spans="1:20" ht="12.75" customHeight="1">
      <c r="A13" s="60">
        <v>9</v>
      </c>
      <c r="B13" s="65" t="s">
        <v>1304</v>
      </c>
      <c r="C13" s="13" t="s">
        <v>1305</v>
      </c>
      <c r="D13" s="13" t="s">
        <v>1327</v>
      </c>
      <c r="E13" s="13"/>
      <c r="F13" s="13" t="s">
        <v>192</v>
      </c>
      <c r="G13" s="13" t="s">
        <v>1307</v>
      </c>
      <c r="H13" s="13" t="s">
        <v>1328</v>
      </c>
      <c r="I13" s="13" t="s">
        <v>1329</v>
      </c>
      <c r="J13" s="13" t="s">
        <v>252</v>
      </c>
      <c r="K13" s="60">
        <v>5.2</v>
      </c>
      <c r="L13" s="17">
        <v>1500</v>
      </c>
      <c r="M13" s="17">
        <v>4500</v>
      </c>
      <c r="N13" s="17">
        <f t="shared" si="1"/>
        <v>6000</v>
      </c>
      <c r="O13" s="17">
        <v>1500</v>
      </c>
      <c r="P13" s="17">
        <v>4500</v>
      </c>
      <c r="Q13" s="17">
        <f t="shared" si="2"/>
        <v>6000</v>
      </c>
      <c r="R13" s="66" t="s">
        <v>1367</v>
      </c>
      <c r="T13" s="38"/>
    </row>
    <row r="14" spans="1:20" ht="12.75" customHeight="1">
      <c r="A14" s="60">
        <v>10</v>
      </c>
      <c r="B14" s="65" t="s">
        <v>1304</v>
      </c>
      <c r="C14" s="13" t="s">
        <v>1305</v>
      </c>
      <c r="D14" s="13" t="s">
        <v>1330</v>
      </c>
      <c r="E14" s="13"/>
      <c r="F14" s="13" t="s">
        <v>192</v>
      </c>
      <c r="G14" s="13" t="s">
        <v>1307</v>
      </c>
      <c r="H14" s="13" t="s">
        <v>1331</v>
      </c>
      <c r="I14" s="13" t="s">
        <v>1332</v>
      </c>
      <c r="J14" s="13" t="s">
        <v>252</v>
      </c>
      <c r="K14" s="60">
        <v>5.5</v>
      </c>
      <c r="L14" s="17">
        <v>1300</v>
      </c>
      <c r="M14" s="17">
        <v>3900</v>
      </c>
      <c r="N14" s="17">
        <f t="shared" si="1"/>
        <v>5200</v>
      </c>
      <c r="O14" s="17">
        <v>1300</v>
      </c>
      <c r="P14" s="17">
        <v>3900</v>
      </c>
      <c r="Q14" s="17">
        <f t="shared" si="2"/>
        <v>5200</v>
      </c>
      <c r="R14" s="66" t="s">
        <v>1367</v>
      </c>
      <c r="T14" s="38"/>
    </row>
    <row r="15" spans="1:20" ht="12.75" customHeight="1">
      <c r="A15" s="60">
        <v>11</v>
      </c>
      <c r="B15" s="65" t="s">
        <v>1304</v>
      </c>
      <c r="C15" s="13" t="s">
        <v>1305</v>
      </c>
      <c r="D15" s="13" t="s">
        <v>1333</v>
      </c>
      <c r="E15" s="13"/>
      <c r="F15" s="13" t="s">
        <v>192</v>
      </c>
      <c r="G15" s="13" t="s">
        <v>1307</v>
      </c>
      <c r="H15" s="13" t="s">
        <v>1334</v>
      </c>
      <c r="I15" s="13" t="s">
        <v>1335</v>
      </c>
      <c r="J15" s="13" t="s">
        <v>252</v>
      </c>
      <c r="K15" s="60">
        <v>4</v>
      </c>
      <c r="L15" s="17">
        <v>1000</v>
      </c>
      <c r="M15" s="17">
        <v>3000</v>
      </c>
      <c r="N15" s="17">
        <f t="shared" si="1"/>
        <v>4000</v>
      </c>
      <c r="O15" s="17">
        <v>1000</v>
      </c>
      <c r="P15" s="17">
        <v>3000</v>
      </c>
      <c r="Q15" s="17">
        <f t="shared" si="2"/>
        <v>4000</v>
      </c>
      <c r="R15" s="66" t="s">
        <v>1367</v>
      </c>
      <c r="T15" s="38"/>
    </row>
    <row r="16" spans="1:20" ht="12.75" customHeight="1">
      <c r="A16" s="60">
        <v>12</v>
      </c>
      <c r="B16" s="65" t="s">
        <v>1304</v>
      </c>
      <c r="C16" s="13" t="s">
        <v>1305</v>
      </c>
      <c r="D16" s="13" t="s">
        <v>1336</v>
      </c>
      <c r="E16" s="13"/>
      <c r="F16" s="13" t="s">
        <v>192</v>
      </c>
      <c r="G16" s="13" t="s">
        <v>1307</v>
      </c>
      <c r="H16" s="13" t="s">
        <v>1337</v>
      </c>
      <c r="I16" s="13" t="s">
        <v>1338</v>
      </c>
      <c r="J16" s="13" t="s">
        <v>252</v>
      </c>
      <c r="K16" s="60">
        <v>3.3</v>
      </c>
      <c r="L16" s="17">
        <v>3750</v>
      </c>
      <c r="M16" s="17">
        <v>11250</v>
      </c>
      <c r="N16" s="17">
        <f t="shared" si="1"/>
        <v>15000</v>
      </c>
      <c r="O16" s="17">
        <v>3750</v>
      </c>
      <c r="P16" s="17">
        <v>11250</v>
      </c>
      <c r="Q16" s="17">
        <f t="shared" si="2"/>
        <v>15000</v>
      </c>
      <c r="R16" s="66" t="s">
        <v>1367</v>
      </c>
      <c r="T16" s="38"/>
    </row>
    <row r="17" spans="1:20" ht="12.75" customHeight="1">
      <c r="A17" s="60">
        <v>13</v>
      </c>
      <c r="B17" s="65" t="s">
        <v>1304</v>
      </c>
      <c r="C17" s="13" t="s">
        <v>1305</v>
      </c>
      <c r="D17" s="13" t="s">
        <v>572</v>
      </c>
      <c r="E17" s="13"/>
      <c r="F17" s="13" t="s">
        <v>192</v>
      </c>
      <c r="G17" s="13" t="s">
        <v>1307</v>
      </c>
      <c r="H17" s="13" t="s">
        <v>1339</v>
      </c>
      <c r="I17" s="13" t="s">
        <v>1340</v>
      </c>
      <c r="J17" s="13" t="s">
        <v>252</v>
      </c>
      <c r="K17" s="60">
        <v>13.5</v>
      </c>
      <c r="L17" s="17">
        <v>1350</v>
      </c>
      <c r="M17" s="17">
        <v>4050</v>
      </c>
      <c r="N17" s="17">
        <f t="shared" si="1"/>
        <v>5400</v>
      </c>
      <c r="O17" s="17">
        <v>1350</v>
      </c>
      <c r="P17" s="17">
        <v>4050</v>
      </c>
      <c r="Q17" s="17">
        <f t="shared" si="2"/>
        <v>5400</v>
      </c>
      <c r="R17" s="66" t="s">
        <v>1367</v>
      </c>
      <c r="T17" s="38"/>
    </row>
    <row r="18" spans="1:20" ht="12.75" customHeight="1">
      <c r="A18" s="60">
        <v>14</v>
      </c>
      <c r="B18" s="65" t="s">
        <v>1304</v>
      </c>
      <c r="C18" s="13" t="s">
        <v>1305</v>
      </c>
      <c r="D18" s="13" t="s">
        <v>1341</v>
      </c>
      <c r="E18" s="13"/>
      <c r="F18" s="13" t="s">
        <v>192</v>
      </c>
      <c r="G18" s="13" t="s">
        <v>1307</v>
      </c>
      <c r="H18" s="13" t="s">
        <v>1342</v>
      </c>
      <c r="I18" s="13" t="s">
        <v>1343</v>
      </c>
      <c r="J18" s="13" t="s">
        <v>252</v>
      </c>
      <c r="K18" s="60">
        <v>4</v>
      </c>
      <c r="L18" s="17">
        <v>250</v>
      </c>
      <c r="M18" s="17">
        <v>750</v>
      </c>
      <c r="N18" s="17">
        <f t="shared" si="1"/>
        <v>1000</v>
      </c>
      <c r="O18" s="17">
        <v>250</v>
      </c>
      <c r="P18" s="17">
        <v>750</v>
      </c>
      <c r="Q18" s="17">
        <f t="shared" si="2"/>
        <v>1000</v>
      </c>
      <c r="R18" s="66" t="s">
        <v>1367</v>
      </c>
      <c r="T18" s="38"/>
    </row>
    <row r="19" spans="1:20" ht="12.75" customHeight="1">
      <c r="A19" s="60">
        <v>15</v>
      </c>
      <c r="B19" s="65" t="s">
        <v>1304</v>
      </c>
      <c r="C19" s="13" t="s">
        <v>1305</v>
      </c>
      <c r="D19" s="13" t="s">
        <v>1344</v>
      </c>
      <c r="E19" s="13"/>
      <c r="F19" s="13" t="s">
        <v>192</v>
      </c>
      <c r="G19" s="13" t="s">
        <v>1307</v>
      </c>
      <c r="H19" s="13" t="s">
        <v>1345</v>
      </c>
      <c r="I19" s="13" t="s">
        <v>1346</v>
      </c>
      <c r="J19" s="13" t="s">
        <v>252</v>
      </c>
      <c r="K19" s="60">
        <v>3</v>
      </c>
      <c r="L19" s="17">
        <v>1625</v>
      </c>
      <c r="M19" s="17">
        <v>4875</v>
      </c>
      <c r="N19" s="17">
        <f t="shared" si="1"/>
        <v>6500</v>
      </c>
      <c r="O19" s="17">
        <v>1625</v>
      </c>
      <c r="P19" s="17">
        <v>4875</v>
      </c>
      <c r="Q19" s="17">
        <f t="shared" si="2"/>
        <v>6500</v>
      </c>
      <c r="R19" s="66" t="s">
        <v>1367</v>
      </c>
      <c r="T19" s="38"/>
    </row>
    <row r="20" spans="1:20" ht="12.75" customHeight="1">
      <c r="A20" s="60">
        <v>16</v>
      </c>
      <c r="B20" s="65" t="s">
        <v>1304</v>
      </c>
      <c r="C20" s="13" t="s">
        <v>1305</v>
      </c>
      <c r="D20" s="13" t="s">
        <v>1347</v>
      </c>
      <c r="E20" s="13"/>
      <c r="F20" s="13" t="s">
        <v>192</v>
      </c>
      <c r="G20" s="13" t="s">
        <v>1307</v>
      </c>
      <c r="H20" s="13" t="s">
        <v>1348</v>
      </c>
      <c r="I20" s="13" t="s">
        <v>1349</v>
      </c>
      <c r="J20" s="13" t="s">
        <v>252</v>
      </c>
      <c r="K20" s="66">
        <v>4</v>
      </c>
      <c r="L20" s="17">
        <v>625</v>
      </c>
      <c r="M20" s="17">
        <v>1875</v>
      </c>
      <c r="N20" s="17">
        <f t="shared" si="1"/>
        <v>2500</v>
      </c>
      <c r="O20" s="17">
        <v>625</v>
      </c>
      <c r="P20" s="17">
        <v>1875</v>
      </c>
      <c r="Q20" s="17">
        <f t="shared" si="2"/>
        <v>2500</v>
      </c>
      <c r="R20" s="66" t="s">
        <v>1367</v>
      </c>
      <c r="T20" s="38"/>
    </row>
    <row r="21" spans="1:20" ht="12.75" customHeight="1">
      <c r="A21" s="60">
        <v>17</v>
      </c>
      <c r="B21" s="65" t="s">
        <v>1304</v>
      </c>
      <c r="C21" s="13" t="s">
        <v>1305</v>
      </c>
      <c r="D21" s="13" t="s">
        <v>1347</v>
      </c>
      <c r="E21" s="13"/>
      <c r="F21" s="13" t="s">
        <v>192</v>
      </c>
      <c r="G21" s="13" t="s">
        <v>1307</v>
      </c>
      <c r="H21" s="13" t="s">
        <v>1350</v>
      </c>
      <c r="I21" s="13" t="s">
        <v>1351</v>
      </c>
      <c r="J21" s="13" t="s">
        <v>252</v>
      </c>
      <c r="K21" s="64">
        <v>5.5</v>
      </c>
      <c r="L21" s="17">
        <v>875</v>
      </c>
      <c r="M21" s="17">
        <v>2625</v>
      </c>
      <c r="N21" s="17">
        <f t="shared" si="1"/>
        <v>3500</v>
      </c>
      <c r="O21" s="17">
        <v>875</v>
      </c>
      <c r="P21" s="17">
        <v>2625</v>
      </c>
      <c r="Q21" s="17">
        <f t="shared" si="2"/>
        <v>3500</v>
      </c>
      <c r="R21" s="66" t="s">
        <v>1367</v>
      </c>
      <c r="T21" s="38"/>
    </row>
    <row r="22" spans="1:20" ht="12.75" customHeight="1">
      <c r="A22" s="60">
        <v>18</v>
      </c>
      <c r="B22" s="65" t="s">
        <v>1304</v>
      </c>
      <c r="C22" s="13" t="s">
        <v>1305</v>
      </c>
      <c r="D22" s="13" t="s">
        <v>1352</v>
      </c>
      <c r="E22" s="13"/>
      <c r="F22" s="13" t="s">
        <v>192</v>
      </c>
      <c r="G22" s="13" t="s">
        <v>1307</v>
      </c>
      <c r="H22" s="13" t="s">
        <v>1353</v>
      </c>
      <c r="I22" s="13" t="s">
        <v>1354</v>
      </c>
      <c r="J22" s="13" t="s">
        <v>252</v>
      </c>
      <c r="K22" s="60">
        <v>11</v>
      </c>
      <c r="L22" s="17">
        <v>1850</v>
      </c>
      <c r="M22" s="17">
        <v>5550</v>
      </c>
      <c r="N22" s="17">
        <f t="shared" si="1"/>
        <v>7400</v>
      </c>
      <c r="O22" s="17">
        <v>1850</v>
      </c>
      <c r="P22" s="17">
        <v>5550</v>
      </c>
      <c r="Q22" s="17">
        <f t="shared" si="2"/>
        <v>7400</v>
      </c>
      <c r="R22" s="66" t="s">
        <v>1367</v>
      </c>
      <c r="T22" s="38"/>
    </row>
    <row r="23" spans="1:20" ht="12.75" customHeight="1">
      <c r="A23" s="60">
        <v>19</v>
      </c>
      <c r="B23" s="65" t="s">
        <v>1304</v>
      </c>
      <c r="C23" s="13" t="s">
        <v>1305</v>
      </c>
      <c r="D23" s="13" t="s">
        <v>1355</v>
      </c>
      <c r="E23" s="13"/>
      <c r="F23" s="13" t="s">
        <v>192</v>
      </c>
      <c r="G23" s="13" t="s">
        <v>1307</v>
      </c>
      <c r="H23" s="13" t="s">
        <v>1356</v>
      </c>
      <c r="I23" s="13" t="s">
        <v>1357</v>
      </c>
      <c r="J23" s="13" t="s">
        <v>252</v>
      </c>
      <c r="K23" s="60">
        <v>7.5</v>
      </c>
      <c r="L23" s="17">
        <v>2250</v>
      </c>
      <c r="M23" s="17">
        <v>6750</v>
      </c>
      <c r="N23" s="17">
        <f t="shared" si="1"/>
        <v>9000</v>
      </c>
      <c r="O23" s="17">
        <v>2250</v>
      </c>
      <c r="P23" s="17">
        <v>6750</v>
      </c>
      <c r="Q23" s="17">
        <f t="shared" si="2"/>
        <v>9000</v>
      </c>
      <c r="R23" s="66" t="s">
        <v>1367</v>
      </c>
      <c r="T23" s="38"/>
    </row>
    <row r="24" spans="1:20" ht="12.75" customHeight="1">
      <c r="A24" s="60">
        <v>20</v>
      </c>
      <c r="B24" s="65" t="s">
        <v>1304</v>
      </c>
      <c r="C24" s="13" t="s">
        <v>1305</v>
      </c>
      <c r="D24" s="13" t="s">
        <v>1358</v>
      </c>
      <c r="E24" s="13"/>
      <c r="F24" s="13" t="s">
        <v>1359</v>
      </c>
      <c r="G24" s="13" t="s">
        <v>1307</v>
      </c>
      <c r="H24" s="13" t="s">
        <v>1360</v>
      </c>
      <c r="I24" s="13" t="s">
        <v>1361</v>
      </c>
      <c r="J24" s="13" t="s">
        <v>252</v>
      </c>
      <c r="K24" s="60">
        <v>4</v>
      </c>
      <c r="L24" s="17">
        <v>1350</v>
      </c>
      <c r="M24" s="17">
        <v>4050</v>
      </c>
      <c r="N24" s="17">
        <f t="shared" si="1"/>
        <v>5400</v>
      </c>
      <c r="O24" s="17">
        <v>1350</v>
      </c>
      <c r="P24" s="17">
        <v>4050</v>
      </c>
      <c r="Q24" s="17">
        <f t="shared" si="2"/>
        <v>5400</v>
      </c>
      <c r="R24" s="66" t="s">
        <v>1367</v>
      </c>
      <c r="T24" s="38"/>
    </row>
    <row r="25" spans="1:20" ht="12.75" customHeight="1">
      <c r="A25" s="60">
        <v>21</v>
      </c>
      <c r="B25" s="65" t="s">
        <v>1304</v>
      </c>
      <c r="C25" s="13" t="s">
        <v>1305</v>
      </c>
      <c r="D25" s="13" t="s">
        <v>1362</v>
      </c>
      <c r="E25" s="13" t="s">
        <v>1363</v>
      </c>
      <c r="F25" s="13" t="s">
        <v>1359</v>
      </c>
      <c r="G25" s="13" t="s">
        <v>1307</v>
      </c>
      <c r="H25" s="13" t="s">
        <v>1364</v>
      </c>
      <c r="I25" s="13" t="s">
        <v>1365</v>
      </c>
      <c r="J25" s="13" t="s">
        <v>241</v>
      </c>
      <c r="K25" s="60">
        <v>7</v>
      </c>
      <c r="L25" s="17">
        <v>8500</v>
      </c>
      <c r="M25" s="17">
        <v>0</v>
      </c>
      <c r="N25" s="17">
        <f t="shared" si="1"/>
        <v>8500</v>
      </c>
      <c r="O25" s="17">
        <v>8500</v>
      </c>
      <c r="P25" s="17">
        <v>0</v>
      </c>
      <c r="Q25" s="17">
        <f t="shared" si="2"/>
        <v>8500</v>
      </c>
      <c r="R25" s="66" t="s">
        <v>1367</v>
      </c>
      <c r="T25" s="38"/>
    </row>
    <row r="26" spans="1:20" ht="12.75" customHeight="1">
      <c r="A26" s="380"/>
      <c r="B26" s="381"/>
      <c r="C26" s="381"/>
      <c r="D26" s="381"/>
      <c r="E26" s="381"/>
      <c r="F26" s="381"/>
      <c r="G26" s="381"/>
      <c r="H26" s="381"/>
      <c r="I26" s="381"/>
      <c r="J26" s="381"/>
      <c r="K26" s="382"/>
      <c r="L26" s="18">
        <f t="shared" ref="L26:Q26" si="3">SUM(L5:L25)</f>
        <v>42000</v>
      </c>
      <c r="M26" s="18">
        <f t="shared" si="3"/>
        <v>100500</v>
      </c>
      <c r="N26" s="18">
        <f t="shared" si="3"/>
        <v>142500</v>
      </c>
      <c r="O26" s="18">
        <f t="shared" si="3"/>
        <v>42000</v>
      </c>
      <c r="P26" s="18">
        <f t="shared" si="3"/>
        <v>100500</v>
      </c>
      <c r="Q26" s="18">
        <f t="shared" si="3"/>
        <v>142500</v>
      </c>
      <c r="R26" s="70"/>
    </row>
    <row r="27" spans="1:20" ht="36" customHeight="1">
      <c r="A27" s="368"/>
      <c r="B27" s="368"/>
      <c r="C27" s="368"/>
      <c r="D27" s="368"/>
      <c r="E27" s="368"/>
      <c r="F27" s="368"/>
      <c r="G27" s="368"/>
      <c r="H27" s="368"/>
      <c r="I27" s="368"/>
      <c r="J27" s="368"/>
      <c r="K27" s="368"/>
      <c r="L27" s="368"/>
      <c r="M27" s="368"/>
      <c r="N27" s="368"/>
      <c r="O27" s="368"/>
      <c r="P27" s="368"/>
      <c r="Q27" s="368"/>
      <c r="R27" s="72"/>
    </row>
    <row r="28" spans="1:20" s="116" customFormat="1" ht="31.5" customHeight="1">
      <c r="A28" s="118" t="s">
        <v>17</v>
      </c>
      <c r="B28" s="369" t="s">
        <v>1644</v>
      </c>
      <c r="C28" s="369"/>
      <c r="D28" s="369"/>
      <c r="E28" s="369"/>
      <c r="F28" s="369"/>
      <c r="G28" s="369"/>
      <c r="H28" s="369"/>
      <c r="I28" s="369"/>
      <c r="J28" s="369"/>
      <c r="K28" s="369"/>
      <c r="L28" s="373" t="s">
        <v>1645</v>
      </c>
      <c r="M28" s="373"/>
      <c r="N28" s="373"/>
      <c r="O28" s="373" t="s">
        <v>1646</v>
      </c>
      <c r="P28" s="373"/>
      <c r="Q28" s="373"/>
      <c r="R28" s="366" t="s">
        <v>20</v>
      </c>
    </row>
    <row r="29" spans="1:20" s="116" customFormat="1" ht="42" customHeight="1">
      <c r="A29" s="121" t="s">
        <v>7</v>
      </c>
      <c r="B29" s="122" t="s">
        <v>29</v>
      </c>
      <c r="C29" s="122" t="s">
        <v>4</v>
      </c>
      <c r="D29" s="123" t="s">
        <v>5</v>
      </c>
      <c r="E29" s="123" t="s">
        <v>6</v>
      </c>
      <c r="F29" s="123" t="s">
        <v>8</v>
      </c>
      <c r="G29" s="123" t="s">
        <v>9</v>
      </c>
      <c r="H29" s="123" t="s">
        <v>22</v>
      </c>
      <c r="I29" s="123" t="s">
        <v>10</v>
      </c>
      <c r="J29" s="123" t="s">
        <v>11</v>
      </c>
      <c r="K29" s="121" t="s">
        <v>12</v>
      </c>
      <c r="L29" s="119" t="s">
        <v>13</v>
      </c>
      <c r="M29" s="121" t="s">
        <v>14</v>
      </c>
      <c r="N29" s="121" t="s">
        <v>15</v>
      </c>
      <c r="O29" s="119" t="s">
        <v>13</v>
      </c>
      <c r="P29" s="121" t="s">
        <v>14</v>
      </c>
      <c r="Q29" s="121" t="s">
        <v>3</v>
      </c>
      <c r="R29" s="366"/>
    </row>
    <row r="30" spans="1:20" s="116" customFormat="1" ht="12.75" customHeight="1">
      <c r="A30" s="120">
        <v>1</v>
      </c>
      <c r="B30" s="213" t="s">
        <v>175</v>
      </c>
      <c r="C30" s="124" t="s">
        <v>1647</v>
      </c>
      <c r="D30" s="124" t="s">
        <v>1648</v>
      </c>
      <c r="E30" s="124"/>
      <c r="F30" s="124" t="s">
        <v>177</v>
      </c>
      <c r="G30" s="124" t="s">
        <v>1649</v>
      </c>
      <c r="H30" s="124" t="s">
        <v>1650</v>
      </c>
      <c r="I30" s="124">
        <v>17075887</v>
      </c>
      <c r="J30" s="124" t="s">
        <v>1651</v>
      </c>
      <c r="K30" s="120">
        <v>1</v>
      </c>
      <c r="L30" s="125">
        <v>1429</v>
      </c>
      <c r="M30" s="125">
        <v>0</v>
      </c>
      <c r="N30" s="125">
        <f t="shared" ref="N30:N93" si="4">L30+M30</f>
        <v>1429</v>
      </c>
      <c r="O30" s="125">
        <v>1429</v>
      </c>
      <c r="P30" s="125">
        <v>0</v>
      </c>
      <c r="Q30" s="125">
        <f t="shared" ref="Q30:Q93" si="5">O30+P30</f>
        <v>1429</v>
      </c>
      <c r="R30" s="120" t="s">
        <v>507</v>
      </c>
      <c r="S30" s="128"/>
      <c r="T30" s="128"/>
    </row>
    <row r="31" spans="1:20" s="116" customFormat="1" ht="12.75" customHeight="1">
      <c r="A31" s="120">
        <v>2</v>
      </c>
      <c r="B31" s="214" t="s">
        <v>175</v>
      </c>
      <c r="C31" s="124" t="s">
        <v>1647</v>
      </c>
      <c r="D31" s="124" t="s">
        <v>1648</v>
      </c>
      <c r="E31" s="124"/>
      <c r="F31" s="124" t="s">
        <v>177</v>
      </c>
      <c r="G31" s="124" t="s">
        <v>1649</v>
      </c>
      <c r="H31" s="124" t="s">
        <v>1652</v>
      </c>
      <c r="I31" s="124">
        <v>15211089</v>
      </c>
      <c r="J31" s="124" t="s">
        <v>1651</v>
      </c>
      <c r="K31" s="120">
        <v>1</v>
      </c>
      <c r="L31" s="125">
        <v>1816</v>
      </c>
      <c r="M31" s="125">
        <v>0</v>
      </c>
      <c r="N31" s="125">
        <f t="shared" si="4"/>
        <v>1816</v>
      </c>
      <c r="O31" s="125">
        <v>1816</v>
      </c>
      <c r="P31" s="125">
        <v>0</v>
      </c>
      <c r="Q31" s="125">
        <f t="shared" si="5"/>
        <v>1816</v>
      </c>
      <c r="R31" s="120" t="s">
        <v>507</v>
      </c>
      <c r="S31" s="128"/>
      <c r="T31" s="128"/>
    </row>
    <row r="32" spans="1:20" s="116" customFormat="1" ht="12.75" customHeight="1">
      <c r="A32" s="120">
        <v>3</v>
      </c>
      <c r="B32" s="214" t="s">
        <v>175</v>
      </c>
      <c r="C32" s="124" t="s">
        <v>1647</v>
      </c>
      <c r="D32" s="124" t="s">
        <v>1653</v>
      </c>
      <c r="E32" s="124"/>
      <c r="F32" s="124" t="s">
        <v>177</v>
      </c>
      <c r="G32" s="124" t="s">
        <v>1649</v>
      </c>
      <c r="H32" s="124" t="s">
        <v>1654</v>
      </c>
      <c r="I32" s="124" t="s">
        <v>1655</v>
      </c>
      <c r="J32" s="124" t="s">
        <v>1651</v>
      </c>
      <c r="K32" s="120">
        <v>1</v>
      </c>
      <c r="L32" s="125">
        <v>2000</v>
      </c>
      <c r="M32" s="125">
        <v>0</v>
      </c>
      <c r="N32" s="125">
        <f t="shared" si="4"/>
        <v>2000</v>
      </c>
      <c r="O32" s="125">
        <v>2000</v>
      </c>
      <c r="P32" s="125">
        <v>0</v>
      </c>
      <c r="Q32" s="125">
        <f t="shared" si="5"/>
        <v>2000</v>
      </c>
      <c r="R32" s="120" t="s">
        <v>507</v>
      </c>
      <c r="S32" s="128"/>
      <c r="T32" s="128"/>
    </row>
    <row r="33" spans="1:20" s="116" customFormat="1" ht="12.75" customHeight="1">
      <c r="A33" s="120">
        <v>4</v>
      </c>
      <c r="B33" s="214" t="s">
        <v>175</v>
      </c>
      <c r="C33" s="124" t="s">
        <v>1647</v>
      </c>
      <c r="D33" s="124" t="s">
        <v>1656</v>
      </c>
      <c r="E33" s="124"/>
      <c r="F33" s="124" t="s">
        <v>177</v>
      </c>
      <c r="G33" s="124" t="s">
        <v>1649</v>
      </c>
      <c r="H33" s="124" t="s">
        <v>1657</v>
      </c>
      <c r="I33" s="124" t="s">
        <v>1658</v>
      </c>
      <c r="J33" s="124" t="s">
        <v>1651</v>
      </c>
      <c r="K33" s="120">
        <v>1</v>
      </c>
      <c r="L33" s="125">
        <v>5500</v>
      </c>
      <c r="M33" s="125">
        <v>0</v>
      </c>
      <c r="N33" s="125">
        <f t="shared" si="4"/>
        <v>5500</v>
      </c>
      <c r="O33" s="125">
        <v>5500</v>
      </c>
      <c r="P33" s="125">
        <v>0</v>
      </c>
      <c r="Q33" s="125">
        <f t="shared" si="5"/>
        <v>5500</v>
      </c>
      <c r="R33" s="120" t="s">
        <v>507</v>
      </c>
      <c r="S33" s="128"/>
      <c r="T33" s="128"/>
    </row>
    <row r="34" spans="1:20" s="116" customFormat="1" ht="12.75" customHeight="1">
      <c r="A34" s="120">
        <v>5</v>
      </c>
      <c r="B34" s="214" t="s">
        <v>175</v>
      </c>
      <c r="C34" s="124" t="s">
        <v>1647</v>
      </c>
      <c r="D34" s="124" t="s">
        <v>1659</v>
      </c>
      <c r="E34" s="124"/>
      <c r="F34" s="124" t="s">
        <v>177</v>
      </c>
      <c r="G34" s="124" t="s">
        <v>1660</v>
      </c>
      <c r="H34" s="124" t="s">
        <v>1661</v>
      </c>
      <c r="I34" s="124">
        <v>9680052</v>
      </c>
      <c r="J34" s="124" t="s">
        <v>1651</v>
      </c>
      <c r="K34" s="120">
        <v>1</v>
      </c>
      <c r="L34" s="125">
        <v>681</v>
      </c>
      <c r="M34" s="125">
        <v>0</v>
      </c>
      <c r="N34" s="125">
        <f t="shared" si="4"/>
        <v>681</v>
      </c>
      <c r="O34" s="125">
        <v>681</v>
      </c>
      <c r="P34" s="125">
        <v>0</v>
      </c>
      <c r="Q34" s="125">
        <f t="shared" si="5"/>
        <v>681</v>
      </c>
      <c r="R34" s="120" t="s">
        <v>507</v>
      </c>
      <c r="S34" s="128"/>
      <c r="T34" s="128"/>
    </row>
    <row r="35" spans="1:20" s="116" customFormat="1" ht="12.75" customHeight="1">
      <c r="A35" s="120">
        <v>6</v>
      </c>
      <c r="B35" s="214" t="s">
        <v>175</v>
      </c>
      <c r="C35" s="124" t="s">
        <v>1647</v>
      </c>
      <c r="D35" s="124" t="s">
        <v>1662</v>
      </c>
      <c r="E35" s="124"/>
      <c r="F35" s="124" t="s">
        <v>177</v>
      </c>
      <c r="G35" s="124" t="s">
        <v>1649</v>
      </c>
      <c r="H35" s="124" t="s">
        <v>1663</v>
      </c>
      <c r="I35" s="124">
        <v>11856924</v>
      </c>
      <c r="J35" s="124" t="s">
        <v>1651</v>
      </c>
      <c r="K35" s="215">
        <v>1</v>
      </c>
      <c r="L35" s="125">
        <v>1050</v>
      </c>
      <c r="M35" s="125">
        <v>0</v>
      </c>
      <c r="N35" s="125">
        <f t="shared" si="4"/>
        <v>1050</v>
      </c>
      <c r="O35" s="125">
        <v>1050</v>
      </c>
      <c r="P35" s="125">
        <v>0</v>
      </c>
      <c r="Q35" s="125">
        <f t="shared" si="5"/>
        <v>1050</v>
      </c>
      <c r="R35" s="120" t="s">
        <v>507</v>
      </c>
      <c r="S35" s="128"/>
      <c r="T35" s="128"/>
    </row>
    <row r="36" spans="1:20" s="116" customFormat="1" ht="12.75" customHeight="1">
      <c r="A36" s="120">
        <v>7</v>
      </c>
      <c r="B36" s="214" t="s">
        <v>175</v>
      </c>
      <c r="C36" s="124" t="s">
        <v>1647</v>
      </c>
      <c r="D36" s="124" t="s">
        <v>1664</v>
      </c>
      <c r="E36" s="124"/>
      <c r="F36" s="124" t="s">
        <v>177</v>
      </c>
      <c r="G36" s="124" t="s">
        <v>1649</v>
      </c>
      <c r="H36" s="124" t="s">
        <v>1665</v>
      </c>
      <c r="I36" s="124">
        <v>12051963</v>
      </c>
      <c r="J36" s="124" t="s">
        <v>1651</v>
      </c>
      <c r="K36" s="216">
        <v>1</v>
      </c>
      <c r="L36" s="125">
        <v>2200</v>
      </c>
      <c r="M36" s="125">
        <v>0</v>
      </c>
      <c r="N36" s="125">
        <f t="shared" si="4"/>
        <v>2200</v>
      </c>
      <c r="O36" s="125">
        <v>2200</v>
      </c>
      <c r="P36" s="125">
        <v>0</v>
      </c>
      <c r="Q36" s="125">
        <f t="shared" si="5"/>
        <v>2200</v>
      </c>
      <c r="R36" s="120" t="s">
        <v>507</v>
      </c>
      <c r="S36" s="128"/>
      <c r="T36" s="128"/>
    </row>
    <row r="37" spans="1:20" s="116" customFormat="1" ht="12.75" customHeight="1">
      <c r="A37" s="120">
        <v>8</v>
      </c>
      <c r="B37" s="214" t="s">
        <v>175</v>
      </c>
      <c r="C37" s="124" t="s">
        <v>1647</v>
      </c>
      <c r="D37" s="124" t="s">
        <v>1666</v>
      </c>
      <c r="E37" s="124"/>
      <c r="F37" s="124" t="s">
        <v>177</v>
      </c>
      <c r="G37" s="124" t="s">
        <v>1649</v>
      </c>
      <c r="H37" s="124" t="s">
        <v>1667</v>
      </c>
      <c r="I37" s="124">
        <v>15166515</v>
      </c>
      <c r="J37" s="124" t="s">
        <v>1651</v>
      </c>
      <c r="K37" s="120">
        <v>1</v>
      </c>
      <c r="L37" s="125">
        <v>450</v>
      </c>
      <c r="M37" s="125">
        <v>0</v>
      </c>
      <c r="N37" s="125">
        <f t="shared" si="4"/>
        <v>450</v>
      </c>
      <c r="O37" s="125">
        <v>450</v>
      </c>
      <c r="P37" s="125">
        <v>0</v>
      </c>
      <c r="Q37" s="125">
        <f t="shared" si="5"/>
        <v>450</v>
      </c>
      <c r="R37" s="120" t="s">
        <v>507</v>
      </c>
      <c r="S37" s="128"/>
      <c r="T37" s="128"/>
    </row>
    <row r="38" spans="1:20" s="116" customFormat="1" ht="12.75" customHeight="1">
      <c r="A38" s="120">
        <v>9</v>
      </c>
      <c r="B38" s="214" t="s">
        <v>175</v>
      </c>
      <c r="C38" s="124" t="s">
        <v>1647</v>
      </c>
      <c r="D38" s="124" t="s">
        <v>1668</v>
      </c>
      <c r="E38" s="124"/>
      <c r="F38" s="124" t="s">
        <v>177</v>
      </c>
      <c r="G38" s="124" t="s">
        <v>1649</v>
      </c>
      <c r="H38" s="124" t="s">
        <v>1669</v>
      </c>
      <c r="I38" s="124">
        <v>8704234</v>
      </c>
      <c r="J38" s="124" t="s">
        <v>1651</v>
      </c>
      <c r="K38" s="120">
        <v>1</v>
      </c>
      <c r="L38" s="125">
        <v>450</v>
      </c>
      <c r="M38" s="125">
        <v>0</v>
      </c>
      <c r="N38" s="125">
        <f t="shared" si="4"/>
        <v>450</v>
      </c>
      <c r="O38" s="125">
        <v>450</v>
      </c>
      <c r="P38" s="125">
        <v>0</v>
      </c>
      <c r="Q38" s="125">
        <f t="shared" si="5"/>
        <v>450</v>
      </c>
      <c r="R38" s="120" t="s">
        <v>507</v>
      </c>
      <c r="S38" s="128"/>
      <c r="T38" s="128"/>
    </row>
    <row r="39" spans="1:20" s="116" customFormat="1" ht="12.75" customHeight="1">
      <c r="A39" s="120">
        <v>10</v>
      </c>
      <c r="B39" s="214" t="s">
        <v>175</v>
      </c>
      <c r="C39" s="124" t="s">
        <v>1647</v>
      </c>
      <c r="D39" s="124" t="s">
        <v>1670</v>
      </c>
      <c r="E39" s="124"/>
      <c r="F39" s="124" t="s">
        <v>177</v>
      </c>
      <c r="G39" s="124" t="s">
        <v>1649</v>
      </c>
      <c r="H39" s="124" t="s">
        <v>1671</v>
      </c>
      <c r="I39" s="124" t="s">
        <v>1672</v>
      </c>
      <c r="J39" s="124" t="s">
        <v>1651</v>
      </c>
      <c r="K39" s="120">
        <v>3</v>
      </c>
      <c r="L39" s="125">
        <v>1600</v>
      </c>
      <c r="M39" s="125">
        <v>0</v>
      </c>
      <c r="N39" s="125">
        <f t="shared" si="4"/>
        <v>1600</v>
      </c>
      <c r="O39" s="125">
        <v>1600</v>
      </c>
      <c r="P39" s="125">
        <v>0</v>
      </c>
      <c r="Q39" s="125">
        <f t="shared" si="5"/>
        <v>1600</v>
      </c>
      <c r="R39" s="120" t="s">
        <v>507</v>
      </c>
      <c r="S39" s="128"/>
      <c r="T39" s="128"/>
    </row>
    <row r="40" spans="1:20" s="116" customFormat="1" ht="12.75" customHeight="1">
      <c r="A40" s="120">
        <v>11</v>
      </c>
      <c r="B40" s="214" t="s">
        <v>175</v>
      </c>
      <c r="C40" s="124" t="s">
        <v>1647</v>
      </c>
      <c r="D40" s="124" t="s">
        <v>1670</v>
      </c>
      <c r="E40" s="124"/>
      <c r="F40" s="124" t="s">
        <v>177</v>
      </c>
      <c r="G40" s="124" t="s">
        <v>1649</v>
      </c>
      <c r="H40" s="124" t="s">
        <v>1673</v>
      </c>
      <c r="I40" s="124" t="s">
        <v>1674</v>
      </c>
      <c r="J40" s="124" t="s">
        <v>1651</v>
      </c>
      <c r="K40" s="120">
        <v>3</v>
      </c>
      <c r="L40" s="125">
        <v>1350</v>
      </c>
      <c r="M40" s="125">
        <v>0</v>
      </c>
      <c r="N40" s="125">
        <f t="shared" si="4"/>
        <v>1350</v>
      </c>
      <c r="O40" s="125">
        <v>1350</v>
      </c>
      <c r="P40" s="125">
        <v>0</v>
      </c>
      <c r="Q40" s="125">
        <f t="shared" si="5"/>
        <v>1350</v>
      </c>
      <c r="R40" s="120" t="s">
        <v>507</v>
      </c>
      <c r="S40" s="128"/>
      <c r="T40" s="128"/>
    </row>
    <row r="41" spans="1:20" s="116" customFormat="1" ht="12.75" customHeight="1">
      <c r="A41" s="120">
        <v>12</v>
      </c>
      <c r="B41" s="214" t="s">
        <v>175</v>
      </c>
      <c r="C41" s="124" t="s">
        <v>1647</v>
      </c>
      <c r="D41" s="124" t="s">
        <v>178</v>
      </c>
      <c r="E41" s="124"/>
      <c r="F41" s="124" t="s">
        <v>177</v>
      </c>
      <c r="G41" s="124" t="s">
        <v>1649</v>
      </c>
      <c r="H41" s="124" t="s">
        <v>1675</v>
      </c>
      <c r="I41" s="124" t="s">
        <v>1676</v>
      </c>
      <c r="J41" s="124" t="s">
        <v>1651</v>
      </c>
      <c r="K41" s="120">
        <v>14</v>
      </c>
      <c r="L41" s="125">
        <v>2400</v>
      </c>
      <c r="M41" s="125">
        <v>0</v>
      </c>
      <c r="N41" s="125">
        <f t="shared" si="4"/>
        <v>2400</v>
      </c>
      <c r="O41" s="125">
        <v>2400</v>
      </c>
      <c r="P41" s="125">
        <v>0</v>
      </c>
      <c r="Q41" s="125">
        <f t="shared" si="5"/>
        <v>2400</v>
      </c>
      <c r="R41" s="120" t="s">
        <v>507</v>
      </c>
      <c r="S41" s="128"/>
      <c r="T41" s="128"/>
    </row>
    <row r="42" spans="1:20" s="116" customFormat="1" ht="12.75" customHeight="1">
      <c r="A42" s="120">
        <v>13</v>
      </c>
      <c r="B42" s="214" t="s">
        <v>175</v>
      </c>
      <c r="C42" s="124" t="s">
        <v>1647</v>
      </c>
      <c r="D42" s="124" t="s">
        <v>178</v>
      </c>
      <c r="E42" s="124"/>
      <c r="F42" s="124" t="s">
        <v>177</v>
      </c>
      <c r="G42" s="124" t="s">
        <v>1649</v>
      </c>
      <c r="H42" s="124" t="s">
        <v>1677</v>
      </c>
      <c r="I42" s="124" t="s">
        <v>1678</v>
      </c>
      <c r="J42" s="124" t="s">
        <v>1651</v>
      </c>
      <c r="K42" s="120">
        <v>14</v>
      </c>
      <c r="L42" s="125">
        <v>9500</v>
      </c>
      <c r="M42" s="125">
        <v>0</v>
      </c>
      <c r="N42" s="125">
        <f t="shared" si="4"/>
        <v>9500</v>
      </c>
      <c r="O42" s="125">
        <v>9500</v>
      </c>
      <c r="P42" s="125">
        <v>0</v>
      </c>
      <c r="Q42" s="125">
        <f t="shared" si="5"/>
        <v>9500</v>
      </c>
      <c r="R42" s="120" t="s">
        <v>507</v>
      </c>
      <c r="S42" s="128"/>
      <c r="T42" s="128"/>
    </row>
    <row r="43" spans="1:20" s="116" customFormat="1" ht="12.75" customHeight="1">
      <c r="A43" s="120">
        <v>14</v>
      </c>
      <c r="B43" s="214" t="s">
        <v>175</v>
      </c>
      <c r="C43" s="124" t="s">
        <v>1647</v>
      </c>
      <c r="D43" s="124" t="s">
        <v>178</v>
      </c>
      <c r="E43" s="124"/>
      <c r="F43" s="124" t="s">
        <v>177</v>
      </c>
      <c r="G43" s="124" t="s">
        <v>1649</v>
      </c>
      <c r="H43" s="124" t="s">
        <v>1679</v>
      </c>
      <c r="I43" s="124">
        <v>10565320</v>
      </c>
      <c r="J43" s="124" t="s">
        <v>1651</v>
      </c>
      <c r="K43" s="120">
        <v>14</v>
      </c>
      <c r="L43" s="125">
        <v>8000</v>
      </c>
      <c r="M43" s="125">
        <v>0</v>
      </c>
      <c r="N43" s="125">
        <f t="shared" si="4"/>
        <v>8000</v>
      </c>
      <c r="O43" s="125">
        <v>8000</v>
      </c>
      <c r="P43" s="125">
        <v>0</v>
      </c>
      <c r="Q43" s="125">
        <f t="shared" si="5"/>
        <v>8000</v>
      </c>
      <c r="R43" s="120" t="s">
        <v>507</v>
      </c>
      <c r="S43" s="128"/>
      <c r="T43" s="128"/>
    </row>
    <row r="44" spans="1:20" s="116" customFormat="1" ht="12.75" customHeight="1">
      <c r="A44" s="120">
        <v>15</v>
      </c>
      <c r="B44" s="214" t="s">
        <v>175</v>
      </c>
      <c r="C44" s="124" t="s">
        <v>1647</v>
      </c>
      <c r="D44" s="124" t="s">
        <v>178</v>
      </c>
      <c r="E44" s="124"/>
      <c r="F44" s="124" t="s">
        <v>177</v>
      </c>
      <c r="G44" s="124" t="s">
        <v>1649</v>
      </c>
      <c r="H44" s="124" t="s">
        <v>1680</v>
      </c>
      <c r="I44" s="124" t="s">
        <v>1681</v>
      </c>
      <c r="J44" s="124" t="s">
        <v>1651</v>
      </c>
      <c r="K44" s="120">
        <v>5</v>
      </c>
      <c r="L44" s="125">
        <v>5600</v>
      </c>
      <c r="M44" s="125">
        <v>0</v>
      </c>
      <c r="N44" s="125">
        <f t="shared" si="4"/>
        <v>5600</v>
      </c>
      <c r="O44" s="125">
        <v>5600</v>
      </c>
      <c r="P44" s="125">
        <v>0</v>
      </c>
      <c r="Q44" s="125">
        <f t="shared" si="5"/>
        <v>5600</v>
      </c>
      <c r="R44" s="120" t="s">
        <v>507</v>
      </c>
      <c r="S44" s="128"/>
      <c r="T44" s="128"/>
    </row>
    <row r="45" spans="1:20" s="116" customFormat="1" ht="12.75" customHeight="1">
      <c r="A45" s="120">
        <v>16</v>
      </c>
      <c r="B45" s="214" t="s">
        <v>175</v>
      </c>
      <c r="C45" s="124" t="s">
        <v>1647</v>
      </c>
      <c r="D45" s="124" t="s">
        <v>178</v>
      </c>
      <c r="E45" s="124"/>
      <c r="F45" s="124" t="s">
        <v>177</v>
      </c>
      <c r="G45" s="124" t="s">
        <v>1649</v>
      </c>
      <c r="H45" s="124" t="s">
        <v>1682</v>
      </c>
      <c r="I45" s="124" t="s">
        <v>1683</v>
      </c>
      <c r="J45" s="124" t="s">
        <v>1651</v>
      </c>
      <c r="K45" s="215" t="s">
        <v>1684</v>
      </c>
      <c r="L45" s="125">
        <v>1600</v>
      </c>
      <c r="M45" s="125">
        <v>0</v>
      </c>
      <c r="N45" s="125">
        <f t="shared" si="4"/>
        <v>1600</v>
      </c>
      <c r="O45" s="125">
        <v>1600</v>
      </c>
      <c r="P45" s="125">
        <v>0</v>
      </c>
      <c r="Q45" s="125">
        <f t="shared" si="5"/>
        <v>1600</v>
      </c>
      <c r="R45" s="120" t="s">
        <v>507</v>
      </c>
      <c r="S45" s="128"/>
      <c r="T45" s="128"/>
    </row>
    <row r="46" spans="1:20" s="116" customFormat="1" ht="12.75" customHeight="1">
      <c r="A46" s="120">
        <v>17</v>
      </c>
      <c r="B46" s="214" t="s">
        <v>175</v>
      </c>
      <c r="C46" s="124" t="s">
        <v>1647</v>
      </c>
      <c r="D46" s="124" t="s">
        <v>178</v>
      </c>
      <c r="E46" s="124"/>
      <c r="F46" s="124" t="s">
        <v>177</v>
      </c>
      <c r="G46" s="124" t="s">
        <v>1649</v>
      </c>
      <c r="H46" s="124" t="s">
        <v>1685</v>
      </c>
      <c r="I46" s="124" t="s">
        <v>1686</v>
      </c>
      <c r="J46" s="124" t="s">
        <v>1651</v>
      </c>
      <c r="K46" s="216">
        <v>14</v>
      </c>
      <c r="L46" s="125">
        <v>9100</v>
      </c>
      <c r="M46" s="125">
        <v>0</v>
      </c>
      <c r="N46" s="125">
        <f t="shared" si="4"/>
        <v>9100</v>
      </c>
      <c r="O46" s="125">
        <v>9100</v>
      </c>
      <c r="P46" s="125">
        <v>0</v>
      </c>
      <c r="Q46" s="125">
        <f t="shared" si="5"/>
        <v>9100</v>
      </c>
      <c r="R46" s="120" t="s">
        <v>507</v>
      </c>
      <c r="S46" s="128"/>
      <c r="T46" s="128"/>
    </row>
    <row r="47" spans="1:20" s="116" customFormat="1" ht="12.75" customHeight="1">
      <c r="A47" s="120">
        <v>18</v>
      </c>
      <c r="B47" s="214" t="s">
        <v>175</v>
      </c>
      <c r="C47" s="124" t="s">
        <v>1647</v>
      </c>
      <c r="D47" s="124" t="s">
        <v>178</v>
      </c>
      <c r="E47" s="124"/>
      <c r="F47" s="124" t="s">
        <v>177</v>
      </c>
      <c r="G47" s="124" t="s">
        <v>1649</v>
      </c>
      <c r="H47" s="124" t="s">
        <v>1687</v>
      </c>
      <c r="I47" s="124" t="s">
        <v>1688</v>
      </c>
      <c r="J47" s="124" t="s">
        <v>1651</v>
      </c>
      <c r="K47" s="120">
        <v>14</v>
      </c>
      <c r="L47" s="125">
        <v>4547</v>
      </c>
      <c r="M47" s="125">
        <v>0</v>
      </c>
      <c r="N47" s="125">
        <f t="shared" si="4"/>
        <v>4547</v>
      </c>
      <c r="O47" s="125">
        <v>4547</v>
      </c>
      <c r="P47" s="125">
        <v>0</v>
      </c>
      <c r="Q47" s="125">
        <f t="shared" si="5"/>
        <v>4547</v>
      </c>
      <c r="R47" s="120" t="s">
        <v>507</v>
      </c>
      <c r="S47" s="128"/>
      <c r="T47" s="128"/>
    </row>
    <row r="48" spans="1:20" s="116" customFormat="1" ht="12.75" customHeight="1">
      <c r="A48" s="120">
        <v>19</v>
      </c>
      <c r="B48" s="214" t="s">
        <v>175</v>
      </c>
      <c r="C48" s="124" t="s">
        <v>1647</v>
      </c>
      <c r="D48" s="124" t="s">
        <v>1689</v>
      </c>
      <c r="E48" s="124"/>
      <c r="F48" s="124" t="s">
        <v>177</v>
      </c>
      <c r="G48" s="124" t="s">
        <v>1649</v>
      </c>
      <c r="H48" s="124" t="s">
        <v>1690</v>
      </c>
      <c r="I48" s="124">
        <v>23367028</v>
      </c>
      <c r="J48" s="124" t="s">
        <v>1651</v>
      </c>
      <c r="K48" s="120">
        <v>3</v>
      </c>
      <c r="L48" s="125">
        <v>3051</v>
      </c>
      <c r="M48" s="125">
        <v>0</v>
      </c>
      <c r="N48" s="125">
        <f t="shared" si="4"/>
        <v>3051</v>
      </c>
      <c r="O48" s="125">
        <v>3051</v>
      </c>
      <c r="P48" s="125">
        <v>0</v>
      </c>
      <c r="Q48" s="125">
        <f t="shared" si="5"/>
        <v>3051</v>
      </c>
      <c r="R48" s="120" t="s">
        <v>507</v>
      </c>
      <c r="S48" s="128"/>
      <c r="T48" s="128"/>
    </row>
    <row r="49" spans="1:20" s="116" customFormat="1" ht="12.75" customHeight="1">
      <c r="A49" s="120">
        <v>20</v>
      </c>
      <c r="B49" s="214" t="s">
        <v>175</v>
      </c>
      <c r="C49" s="124" t="s">
        <v>1647</v>
      </c>
      <c r="D49" s="124" t="s">
        <v>1691</v>
      </c>
      <c r="E49" s="124"/>
      <c r="F49" s="124" t="s">
        <v>177</v>
      </c>
      <c r="G49" s="124" t="s">
        <v>1649</v>
      </c>
      <c r="H49" s="124" t="s">
        <v>1692</v>
      </c>
      <c r="I49" s="124">
        <v>24019331</v>
      </c>
      <c r="J49" s="124" t="s">
        <v>1651</v>
      </c>
      <c r="K49" s="120">
        <v>3</v>
      </c>
      <c r="L49" s="125">
        <v>2900</v>
      </c>
      <c r="M49" s="125">
        <v>0</v>
      </c>
      <c r="N49" s="125">
        <f t="shared" si="4"/>
        <v>2900</v>
      </c>
      <c r="O49" s="125">
        <v>2900</v>
      </c>
      <c r="P49" s="125">
        <v>0</v>
      </c>
      <c r="Q49" s="125">
        <f t="shared" si="5"/>
        <v>2900</v>
      </c>
      <c r="R49" s="120" t="s">
        <v>507</v>
      </c>
      <c r="S49" s="128"/>
      <c r="T49" s="128"/>
    </row>
    <row r="50" spans="1:20" s="116" customFormat="1" ht="12.75" customHeight="1">
      <c r="A50" s="120">
        <v>21</v>
      </c>
      <c r="B50" s="214" t="s">
        <v>175</v>
      </c>
      <c r="C50" s="124" t="s">
        <v>1647</v>
      </c>
      <c r="D50" s="124" t="s">
        <v>1693</v>
      </c>
      <c r="E50" s="124"/>
      <c r="F50" s="124" t="s">
        <v>177</v>
      </c>
      <c r="G50" s="124" t="s">
        <v>1649</v>
      </c>
      <c r="H50" s="124" t="s">
        <v>1694</v>
      </c>
      <c r="I50" s="124" t="s">
        <v>1695</v>
      </c>
      <c r="J50" s="124" t="s">
        <v>1651</v>
      </c>
      <c r="K50" s="120">
        <v>5</v>
      </c>
      <c r="L50" s="125">
        <v>3984</v>
      </c>
      <c r="M50" s="125">
        <v>0</v>
      </c>
      <c r="N50" s="125">
        <f t="shared" si="4"/>
        <v>3984</v>
      </c>
      <c r="O50" s="125">
        <v>3984</v>
      </c>
      <c r="P50" s="125">
        <v>0</v>
      </c>
      <c r="Q50" s="125">
        <f t="shared" si="5"/>
        <v>3984</v>
      </c>
      <c r="R50" s="120" t="s">
        <v>507</v>
      </c>
      <c r="S50" s="128"/>
      <c r="T50" s="128"/>
    </row>
    <row r="51" spans="1:20" s="116" customFormat="1" ht="12.75" customHeight="1">
      <c r="A51" s="120">
        <v>22</v>
      </c>
      <c r="B51" s="214" t="s">
        <v>175</v>
      </c>
      <c r="C51" s="124" t="s">
        <v>1647</v>
      </c>
      <c r="D51" s="124" t="s">
        <v>1696</v>
      </c>
      <c r="E51" s="124"/>
      <c r="F51" s="124" t="s">
        <v>177</v>
      </c>
      <c r="G51" s="124" t="s">
        <v>1649</v>
      </c>
      <c r="H51" s="124" t="s">
        <v>1697</v>
      </c>
      <c r="I51" s="124">
        <v>15417189</v>
      </c>
      <c r="J51" s="124" t="s">
        <v>1651</v>
      </c>
      <c r="K51" s="216">
        <v>3</v>
      </c>
      <c r="L51" s="125">
        <v>7053</v>
      </c>
      <c r="M51" s="125">
        <v>0</v>
      </c>
      <c r="N51" s="125">
        <f t="shared" si="4"/>
        <v>7053</v>
      </c>
      <c r="O51" s="125">
        <v>7053</v>
      </c>
      <c r="P51" s="125">
        <v>0</v>
      </c>
      <c r="Q51" s="125">
        <f t="shared" si="5"/>
        <v>7053</v>
      </c>
      <c r="R51" s="120" t="s">
        <v>507</v>
      </c>
      <c r="S51" s="128"/>
      <c r="T51" s="128"/>
    </row>
    <row r="52" spans="1:20" s="116" customFormat="1" ht="12.75" customHeight="1">
      <c r="A52" s="120">
        <v>23</v>
      </c>
      <c r="B52" s="214" t="s">
        <v>175</v>
      </c>
      <c r="C52" s="124" t="s">
        <v>1647</v>
      </c>
      <c r="D52" s="124" t="s">
        <v>1666</v>
      </c>
      <c r="E52" s="124"/>
      <c r="F52" s="124" t="s">
        <v>177</v>
      </c>
      <c r="G52" s="124" t="s">
        <v>1649</v>
      </c>
      <c r="H52" s="124" t="s">
        <v>1698</v>
      </c>
      <c r="I52" s="124">
        <v>19526413</v>
      </c>
      <c r="J52" s="124" t="s">
        <v>1651</v>
      </c>
      <c r="K52" s="120">
        <v>3</v>
      </c>
      <c r="L52" s="125">
        <v>1950</v>
      </c>
      <c r="M52" s="125">
        <v>0</v>
      </c>
      <c r="N52" s="125">
        <f t="shared" si="4"/>
        <v>1950</v>
      </c>
      <c r="O52" s="125">
        <v>1950</v>
      </c>
      <c r="P52" s="125">
        <v>0</v>
      </c>
      <c r="Q52" s="125">
        <f t="shared" si="5"/>
        <v>1950</v>
      </c>
      <c r="R52" s="120" t="s">
        <v>507</v>
      </c>
      <c r="S52" s="128"/>
      <c r="T52" s="128"/>
    </row>
    <row r="53" spans="1:20" s="116" customFormat="1" ht="12.75" customHeight="1">
      <c r="A53" s="120">
        <v>24</v>
      </c>
      <c r="B53" s="214" t="s">
        <v>175</v>
      </c>
      <c r="C53" s="124" t="s">
        <v>1647</v>
      </c>
      <c r="D53" s="124" t="s">
        <v>1666</v>
      </c>
      <c r="E53" s="124"/>
      <c r="F53" s="124" t="s">
        <v>177</v>
      </c>
      <c r="G53" s="124" t="s">
        <v>1649</v>
      </c>
      <c r="H53" s="124" t="s">
        <v>1699</v>
      </c>
      <c r="I53" s="124">
        <v>22650442</v>
      </c>
      <c r="J53" s="124" t="s">
        <v>1651</v>
      </c>
      <c r="K53" s="120">
        <v>3</v>
      </c>
      <c r="L53" s="125">
        <v>750</v>
      </c>
      <c r="M53" s="125">
        <v>0</v>
      </c>
      <c r="N53" s="125">
        <f t="shared" si="4"/>
        <v>750</v>
      </c>
      <c r="O53" s="125">
        <v>750</v>
      </c>
      <c r="P53" s="125">
        <v>0</v>
      </c>
      <c r="Q53" s="125">
        <f t="shared" si="5"/>
        <v>750</v>
      </c>
      <c r="R53" s="120" t="s">
        <v>507</v>
      </c>
      <c r="S53" s="128"/>
      <c r="T53" s="128"/>
    </row>
    <row r="54" spans="1:20" s="116" customFormat="1" ht="12.75" customHeight="1">
      <c r="A54" s="120">
        <v>25</v>
      </c>
      <c r="B54" s="214" t="s">
        <v>175</v>
      </c>
      <c r="C54" s="124" t="s">
        <v>1647</v>
      </c>
      <c r="D54" s="124" t="s">
        <v>1666</v>
      </c>
      <c r="E54" s="124"/>
      <c r="F54" s="124" t="s">
        <v>177</v>
      </c>
      <c r="G54" s="124" t="s">
        <v>1649</v>
      </c>
      <c r="H54" s="124" t="s">
        <v>1700</v>
      </c>
      <c r="I54" s="124" t="s">
        <v>1701</v>
      </c>
      <c r="J54" s="124" t="s">
        <v>1651</v>
      </c>
      <c r="K54" s="120">
        <v>3</v>
      </c>
      <c r="L54" s="125">
        <v>1650</v>
      </c>
      <c r="M54" s="125">
        <v>0</v>
      </c>
      <c r="N54" s="125">
        <f t="shared" si="4"/>
        <v>1650</v>
      </c>
      <c r="O54" s="125">
        <v>1650</v>
      </c>
      <c r="P54" s="125">
        <v>0</v>
      </c>
      <c r="Q54" s="125">
        <f t="shared" si="5"/>
        <v>1650</v>
      </c>
      <c r="R54" s="120" t="s">
        <v>507</v>
      </c>
      <c r="S54" s="128"/>
      <c r="T54" s="128"/>
    </row>
    <row r="55" spans="1:20" s="116" customFormat="1" ht="12.75" customHeight="1">
      <c r="A55" s="120">
        <v>26</v>
      </c>
      <c r="B55" s="214" t="s">
        <v>175</v>
      </c>
      <c r="C55" s="124" t="s">
        <v>1647</v>
      </c>
      <c r="D55" s="124" t="s">
        <v>1702</v>
      </c>
      <c r="E55" s="124"/>
      <c r="F55" s="124" t="s">
        <v>177</v>
      </c>
      <c r="G55" s="124" t="s">
        <v>1649</v>
      </c>
      <c r="H55" s="124" t="s">
        <v>1703</v>
      </c>
      <c r="I55" s="124" t="s">
        <v>1704</v>
      </c>
      <c r="J55" s="124" t="s">
        <v>1651</v>
      </c>
      <c r="K55" s="120">
        <v>14</v>
      </c>
      <c r="L55" s="125">
        <v>12000</v>
      </c>
      <c r="M55" s="125">
        <v>0</v>
      </c>
      <c r="N55" s="125">
        <f t="shared" si="4"/>
        <v>12000</v>
      </c>
      <c r="O55" s="125">
        <v>12000</v>
      </c>
      <c r="P55" s="125">
        <v>0</v>
      </c>
      <c r="Q55" s="125">
        <f t="shared" si="5"/>
        <v>12000</v>
      </c>
      <c r="R55" s="120" t="s">
        <v>507</v>
      </c>
      <c r="S55" s="128"/>
      <c r="T55" s="128"/>
    </row>
    <row r="56" spans="1:20" s="116" customFormat="1" ht="12.75" customHeight="1">
      <c r="A56" s="120">
        <v>27</v>
      </c>
      <c r="B56" s="214" t="s">
        <v>175</v>
      </c>
      <c r="C56" s="124" t="s">
        <v>1647</v>
      </c>
      <c r="D56" s="124" t="s">
        <v>1705</v>
      </c>
      <c r="E56" s="124"/>
      <c r="F56" s="124" t="s">
        <v>177</v>
      </c>
      <c r="G56" s="124" t="s">
        <v>1649</v>
      </c>
      <c r="H56" s="124" t="s">
        <v>1706</v>
      </c>
      <c r="I56" s="124" t="s">
        <v>1707</v>
      </c>
      <c r="J56" s="124" t="s">
        <v>1651</v>
      </c>
      <c r="K56" s="215">
        <v>5</v>
      </c>
      <c r="L56" s="125">
        <v>5509</v>
      </c>
      <c r="M56" s="125">
        <v>0</v>
      </c>
      <c r="N56" s="125">
        <f t="shared" si="4"/>
        <v>5509</v>
      </c>
      <c r="O56" s="125">
        <v>5509</v>
      </c>
      <c r="P56" s="125">
        <v>0</v>
      </c>
      <c r="Q56" s="125">
        <f t="shared" si="5"/>
        <v>5509</v>
      </c>
      <c r="R56" s="120" t="s">
        <v>507</v>
      </c>
      <c r="S56" s="128"/>
      <c r="T56" s="128"/>
    </row>
    <row r="57" spans="1:20" s="116" customFormat="1" ht="12.75" customHeight="1">
      <c r="A57" s="120">
        <v>28</v>
      </c>
      <c r="B57" s="214" t="s">
        <v>175</v>
      </c>
      <c r="C57" s="124" t="s">
        <v>1647</v>
      </c>
      <c r="D57" s="124" t="s">
        <v>1708</v>
      </c>
      <c r="E57" s="124"/>
      <c r="F57" s="124" t="s">
        <v>177</v>
      </c>
      <c r="G57" s="124" t="s">
        <v>1649</v>
      </c>
      <c r="H57" s="124" t="s">
        <v>1709</v>
      </c>
      <c r="I57" s="124" t="s">
        <v>1710</v>
      </c>
      <c r="J57" s="124" t="s">
        <v>1651</v>
      </c>
      <c r="K57" s="216">
        <v>4</v>
      </c>
      <c r="L57" s="125">
        <v>2586</v>
      </c>
      <c r="M57" s="125">
        <v>0</v>
      </c>
      <c r="N57" s="125">
        <f t="shared" si="4"/>
        <v>2586</v>
      </c>
      <c r="O57" s="125">
        <v>2586</v>
      </c>
      <c r="P57" s="125">
        <v>0</v>
      </c>
      <c r="Q57" s="125">
        <f t="shared" si="5"/>
        <v>2586</v>
      </c>
      <c r="R57" s="120" t="s">
        <v>507</v>
      </c>
      <c r="S57" s="128"/>
      <c r="T57" s="128"/>
    </row>
    <row r="58" spans="1:20" s="116" customFormat="1" ht="12.75" customHeight="1">
      <c r="A58" s="120">
        <v>29</v>
      </c>
      <c r="B58" s="214" t="s">
        <v>175</v>
      </c>
      <c r="C58" s="124" t="s">
        <v>1647</v>
      </c>
      <c r="D58" s="124" t="s">
        <v>1711</v>
      </c>
      <c r="E58" s="124"/>
      <c r="F58" s="124" t="s">
        <v>177</v>
      </c>
      <c r="G58" s="124" t="s">
        <v>1649</v>
      </c>
      <c r="H58" s="124" t="s">
        <v>1712</v>
      </c>
      <c r="I58" s="124" t="s">
        <v>1713</v>
      </c>
      <c r="J58" s="124" t="s">
        <v>1651</v>
      </c>
      <c r="K58" s="120">
        <v>4</v>
      </c>
      <c r="L58" s="125">
        <v>6500</v>
      </c>
      <c r="M58" s="125">
        <v>0</v>
      </c>
      <c r="N58" s="125">
        <f t="shared" si="4"/>
        <v>6500</v>
      </c>
      <c r="O58" s="125">
        <v>6500</v>
      </c>
      <c r="P58" s="125">
        <v>0</v>
      </c>
      <c r="Q58" s="125">
        <f t="shared" si="5"/>
        <v>6500</v>
      </c>
      <c r="R58" s="120" t="s">
        <v>507</v>
      </c>
      <c r="S58" s="128"/>
      <c r="T58" s="128"/>
    </row>
    <row r="59" spans="1:20" s="116" customFormat="1" ht="12.75" customHeight="1">
      <c r="A59" s="120">
        <v>30</v>
      </c>
      <c r="B59" s="214" t="s">
        <v>175</v>
      </c>
      <c r="C59" s="124" t="s">
        <v>1647</v>
      </c>
      <c r="D59" s="124" t="s">
        <v>1714</v>
      </c>
      <c r="E59" s="124"/>
      <c r="F59" s="124" t="s">
        <v>177</v>
      </c>
      <c r="G59" s="124" t="s">
        <v>1649</v>
      </c>
      <c r="H59" s="124" t="s">
        <v>1715</v>
      </c>
      <c r="I59" s="124">
        <v>15415836</v>
      </c>
      <c r="J59" s="124" t="s">
        <v>1651</v>
      </c>
      <c r="K59" s="120">
        <v>5</v>
      </c>
      <c r="L59" s="125">
        <v>4200</v>
      </c>
      <c r="M59" s="125">
        <v>0</v>
      </c>
      <c r="N59" s="125">
        <f t="shared" si="4"/>
        <v>4200</v>
      </c>
      <c r="O59" s="125">
        <v>4200</v>
      </c>
      <c r="P59" s="125">
        <v>0</v>
      </c>
      <c r="Q59" s="125">
        <f t="shared" si="5"/>
        <v>4200</v>
      </c>
      <c r="R59" s="120" t="s">
        <v>507</v>
      </c>
      <c r="S59" s="128"/>
      <c r="T59" s="128"/>
    </row>
    <row r="60" spans="1:20" s="116" customFormat="1" ht="12.75" customHeight="1">
      <c r="A60" s="120">
        <v>31</v>
      </c>
      <c r="B60" s="214" t="s">
        <v>175</v>
      </c>
      <c r="C60" s="124" t="s">
        <v>1647</v>
      </c>
      <c r="D60" s="124" t="s">
        <v>1716</v>
      </c>
      <c r="E60" s="124"/>
      <c r="F60" s="124" t="s">
        <v>177</v>
      </c>
      <c r="G60" s="124" t="s">
        <v>1649</v>
      </c>
      <c r="H60" s="124" t="s">
        <v>1717</v>
      </c>
      <c r="I60" s="124">
        <v>27910779</v>
      </c>
      <c r="J60" s="124" t="s">
        <v>1651</v>
      </c>
      <c r="K60" s="120">
        <v>5</v>
      </c>
      <c r="L60" s="125">
        <v>1300</v>
      </c>
      <c r="M60" s="125">
        <v>0</v>
      </c>
      <c r="N60" s="125">
        <f t="shared" si="4"/>
        <v>1300</v>
      </c>
      <c r="O60" s="125">
        <v>1300</v>
      </c>
      <c r="P60" s="125">
        <v>0</v>
      </c>
      <c r="Q60" s="125">
        <f t="shared" si="5"/>
        <v>1300</v>
      </c>
      <c r="R60" s="120" t="s">
        <v>507</v>
      </c>
      <c r="S60" s="128"/>
      <c r="T60" s="128"/>
    </row>
    <row r="61" spans="1:20" s="116" customFormat="1" ht="12.75" customHeight="1">
      <c r="A61" s="120">
        <v>32</v>
      </c>
      <c r="B61" s="213" t="s">
        <v>175</v>
      </c>
      <c r="C61" s="124" t="s">
        <v>1647</v>
      </c>
      <c r="D61" s="124" t="s">
        <v>1718</v>
      </c>
      <c r="E61" s="124"/>
      <c r="F61" s="124" t="s">
        <v>177</v>
      </c>
      <c r="G61" s="124" t="s">
        <v>1649</v>
      </c>
      <c r="H61" s="124" t="s">
        <v>1719</v>
      </c>
      <c r="I61" s="124">
        <v>25456616</v>
      </c>
      <c r="J61" s="124" t="s">
        <v>1651</v>
      </c>
      <c r="K61" s="120">
        <v>5</v>
      </c>
      <c r="L61" s="125">
        <v>3150</v>
      </c>
      <c r="M61" s="125">
        <v>0</v>
      </c>
      <c r="N61" s="125">
        <f t="shared" si="4"/>
        <v>3150</v>
      </c>
      <c r="O61" s="125">
        <v>3150</v>
      </c>
      <c r="P61" s="125">
        <v>0</v>
      </c>
      <c r="Q61" s="125">
        <f t="shared" si="5"/>
        <v>3150</v>
      </c>
      <c r="R61" s="120" t="s">
        <v>507</v>
      </c>
      <c r="S61" s="128"/>
      <c r="T61" s="128"/>
    </row>
    <row r="62" spans="1:20" s="116" customFormat="1" ht="12.75" customHeight="1">
      <c r="A62" s="120">
        <v>33</v>
      </c>
      <c r="B62" s="214" t="s">
        <v>175</v>
      </c>
      <c r="C62" s="124" t="s">
        <v>1647</v>
      </c>
      <c r="D62" s="124" t="s">
        <v>1720</v>
      </c>
      <c r="E62" s="124"/>
      <c r="F62" s="124" t="s">
        <v>177</v>
      </c>
      <c r="G62" s="124" t="s">
        <v>1649</v>
      </c>
      <c r="H62" s="124" t="s">
        <v>1721</v>
      </c>
      <c r="I62" s="124" t="s">
        <v>1722</v>
      </c>
      <c r="J62" s="124" t="s">
        <v>1651</v>
      </c>
      <c r="K62" s="120">
        <v>5</v>
      </c>
      <c r="L62" s="125">
        <v>2050</v>
      </c>
      <c r="M62" s="125">
        <v>0</v>
      </c>
      <c r="N62" s="125">
        <f t="shared" si="4"/>
        <v>2050</v>
      </c>
      <c r="O62" s="125">
        <v>2050</v>
      </c>
      <c r="P62" s="125">
        <v>0</v>
      </c>
      <c r="Q62" s="125">
        <f t="shared" si="5"/>
        <v>2050</v>
      </c>
      <c r="R62" s="120" t="s">
        <v>507</v>
      </c>
      <c r="S62" s="128"/>
      <c r="T62" s="128"/>
    </row>
    <row r="63" spans="1:20" s="116" customFormat="1" ht="12.75" customHeight="1">
      <c r="A63" s="120">
        <v>34</v>
      </c>
      <c r="B63" s="214" t="s">
        <v>175</v>
      </c>
      <c r="C63" s="124" t="s">
        <v>1647</v>
      </c>
      <c r="D63" s="124" t="s">
        <v>1720</v>
      </c>
      <c r="E63" s="124"/>
      <c r="F63" s="124" t="s">
        <v>177</v>
      </c>
      <c r="G63" s="124" t="s">
        <v>1649</v>
      </c>
      <c r="H63" s="124" t="s">
        <v>1723</v>
      </c>
      <c r="I63" s="124" t="s">
        <v>1724</v>
      </c>
      <c r="J63" s="124" t="s">
        <v>1651</v>
      </c>
      <c r="K63" s="120">
        <v>4</v>
      </c>
      <c r="L63" s="125">
        <v>1950</v>
      </c>
      <c r="M63" s="125">
        <v>0</v>
      </c>
      <c r="N63" s="125">
        <f t="shared" si="4"/>
        <v>1950</v>
      </c>
      <c r="O63" s="125">
        <v>1950</v>
      </c>
      <c r="P63" s="125">
        <v>0</v>
      </c>
      <c r="Q63" s="125">
        <f t="shared" si="5"/>
        <v>1950</v>
      </c>
      <c r="R63" s="120" t="s">
        <v>507</v>
      </c>
      <c r="S63" s="128"/>
      <c r="T63" s="128"/>
    </row>
    <row r="64" spans="1:20" s="116" customFormat="1" ht="12.75" customHeight="1">
      <c r="A64" s="120">
        <v>35</v>
      </c>
      <c r="B64" s="214" t="s">
        <v>175</v>
      </c>
      <c r="C64" s="124" t="s">
        <v>1647</v>
      </c>
      <c r="D64" s="124" t="s">
        <v>1720</v>
      </c>
      <c r="E64" s="124"/>
      <c r="F64" s="124" t="s">
        <v>177</v>
      </c>
      <c r="G64" s="124" t="s">
        <v>1649</v>
      </c>
      <c r="H64" s="124" t="s">
        <v>1725</v>
      </c>
      <c r="I64" s="124" t="s">
        <v>1726</v>
      </c>
      <c r="J64" s="124" t="s">
        <v>1651</v>
      </c>
      <c r="K64" s="120">
        <v>5</v>
      </c>
      <c r="L64" s="125">
        <v>1950</v>
      </c>
      <c r="M64" s="125">
        <v>0</v>
      </c>
      <c r="N64" s="125">
        <f t="shared" si="4"/>
        <v>1950</v>
      </c>
      <c r="O64" s="125">
        <v>1950</v>
      </c>
      <c r="P64" s="125">
        <v>0</v>
      </c>
      <c r="Q64" s="125">
        <f t="shared" si="5"/>
        <v>1950</v>
      </c>
      <c r="R64" s="120" t="s">
        <v>507</v>
      </c>
      <c r="S64" s="128"/>
      <c r="T64" s="128"/>
    </row>
    <row r="65" spans="1:20" s="116" customFormat="1" ht="12.75" customHeight="1">
      <c r="A65" s="120">
        <v>36</v>
      </c>
      <c r="B65" s="214" t="s">
        <v>175</v>
      </c>
      <c r="C65" s="124" t="s">
        <v>1647</v>
      </c>
      <c r="D65" s="124" t="s">
        <v>1720</v>
      </c>
      <c r="E65" s="124"/>
      <c r="F65" s="124" t="s">
        <v>177</v>
      </c>
      <c r="G65" s="124" t="s">
        <v>1649</v>
      </c>
      <c r="H65" s="124" t="s">
        <v>1727</v>
      </c>
      <c r="I65" s="124" t="s">
        <v>1728</v>
      </c>
      <c r="J65" s="124" t="s">
        <v>1651</v>
      </c>
      <c r="K65" s="120">
        <v>4</v>
      </c>
      <c r="L65" s="125">
        <v>1250</v>
      </c>
      <c r="M65" s="125">
        <v>0</v>
      </c>
      <c r="N65" s="125">
        <f t="shared" si="4"/>
        <v>1250</v>
      </c>
      <c r="O65" s="125">
        <v>1250</v>
      </c>
      <c r="P65" s="125">
        <v>0</v>
      </c>
      <c r="Q65" s="125">
        <f t="shared" si="5"/>
        <v>1250</v>
      </c>
      <c r="R65" s="120" t="s">
        <v>507</v>
      </c>
      <c r="S65" s="128"/>
      <c r="T65" s="128"/>
    </row>
    <row r="66" spans="1:20" s="116" customFormat="1" ht="12.75" customHeight="1">
      <c r="A66" s="120">
        <v>37</v>
      </c>
      <c r="B66" s="214" t="s">
        <v>175</v>
      </c>
      <c r="C66" s="124" t="s">
        <v>1647</v>
      </c>
      <c r="D66" s="124" t="s">
        <v>1729</v>
      </c>
      <c r="E66" s="124"/>
      <c r="F66" s="124" t="s">
        <v>177</v>
      </c>
      <c r="G66" s="124" t="s">
        <v>1649</v>
      </c>
      <c r="H66" s="124" t="s">
        <v>1730</v>
      </c>
      <c r="I66" s="124" t="s">
        <v>1731</v>
      </c>
      <c r="J66" s="124" t="s">
        <v>1651</v>
      </c>
      <c r="K66" s="215">
        <v>4</v>
      </c>
      <c r="L66" s="125">
        <v>1950</v>
      </c>
      <c r="M66" s="125">
        <v>0</v>
      </c>
      <c r="N66" s="125">
        <f t="shared" si="4"/>
        <v>1950</v>
      </c>
      <c r="O66" s="125">
        <v>1950</v>
      </c>
      <c r="P66" s="125">
        <v>0</v>
      </c>
      <c r="Q66" s="125">
        <f t="shared" si="5"/>
        <v>1950</v>
      </c>
      <c r="R66" s="120" t="s">
        <v>507</v>
      </c>
      <c r="S66" s="128"/>
      <c r="T66" s="128"/>
    </row>
    <row r="67" spans="1:20" s="116" customFormat="1" ht="12.75" customHeight="1">
      <c r="A67" s="120">
        <v>38</v>
      </c>
      <c r="B67" s="214" t="s">
        <v>175</v>
      </c>
      <c r="C67" s="124" t="s">
        <v>1647</v>
      </c>
      <c r="D67" s="124" t="s">
        <v>1729</v>
      </c>
      <c r="E67" s="124"/>
      <c r="F67" s="124" t="s">
        <v>177</v>
      </c>
      <c r="G67" s="124" t="s">
        <v>1649</v>
      </c>
      <c r="H67" s="124" t="s">
        <v>1732</v>
      </c>
      <c r="I67" s="124" t="s">
        <v>1733</v>
      </c>
      <c r="J67" s="124" t="s">
        <v>1651</v>
      </c>
      <c r="K67" s="216">
        <v>4</v>
      </c>
      <c r="L67" s="125">
        <v>2054</v>
      </c>
      <c r="M67" s="125">
        <v>0</v>
      </c>
      <c r="N67" s="125">
        <f t="shared" si="4"/>
        <v>2054</v>
      </c>
      <c r="O67" s="125">
        <v>2054</v>
      </c>
      <c r="P67" s="125">
        <v>0</v>
      </c>
      <c r="Q67" s="125">
        <f t="shared" si="5"/>
        <v>2054</v>
      </c>
      <c r="R67" s="120" t="s">
        <v>507</v>
      </c>
      <c r="S67" s="128"/>
      <c r="T67" s="128"/>
    </row>
    <row r="68" spans="1:20" s="116" customFormat="1" ht="12.75" customHeight="1">
      <c r="A68" s="120">
        <v>39</v>
      </c>
      <c r="B68" s="214" t="s">
        <v>175</v>
      </c>
      <c r="C68" s="124" t="s">
        <v>1647</v>
      </c>
      <c r="D68" s="124" t="s">
        <v>1664</v>
      </c>
      <c r="E68" s="124"/>
      <c r="F68" s="124" t="s">
        <v>177</v>
      </c>
      <c r="G68" s="124" t="s">
        <v>1649</v>
      </c>
      <c r="H68" s="124" t="s">
        <v>1734</v>
      </c>
      <c r="I68" s="124" t="s">
        <v>1735</v>
      </c>
      <c r="J68" s="124" t="s">
        <v>1651</v>
      </c>
      <c r="K68" s="120">
        <v>5</v>
      </c>
      <c r="L68" s="125">
        <v>6200</v>
      </c>
      <c r="M68" s="125">
        <v>0</v>
      </c>
      <c r="N68" s="125">
        <f t="shared" si="4"/>
        <v>6200</v>
      </c>
      <c r="O68" s="125">
        <v>6200</v>
      </c>
      <c r="P68" s="125">
        <v>0</v>
      </c>
      <c r="Q68" s="125">
        <f t="shared" si="5"/>
        <v>6200</v>
      </c>
      <c r="R68" s="120" t="s">
        <v>507</v>
      </c>
      <c r="S68" s="128"/>
      <c r="T68" s="128"/>
    </row>
    <row r="69" spans="1:20" s="116" customFormat="1" ht="12.75" customHeight="1">
      <c r="A69" s="120">
        <v>40</v>
      </c>
      <c r="B69" s="214" t="s">
        <v>175</v>
      </c>
      <c r="C69" s="124" t="s">
        <v>1647</v>
      </c>
      <c r="D69" s="124" t="s">
        <v>1736</v>
      </c>
      <c r="E69" s="124"/>
      <c r="F69" s="124" t="s">
        <v>177</v>
      </c>
      <c r="G69" s="124" t="s">
        <v>1649</v>
      </c>
      <c r="H69" s="124" t="s">
        <v>1737</v>
      </c>
      <c r="I69" s="124" t="s">
        <v>1738</v>
      </c>
      <c r="J69" s="124" t="s">
        <v>1651</v>
      </c>
      <c r="K69" s="120">
        <v>3</v>
      </c>
      <c r="L69" s="125">
        <v>4000</v>
      </c>
      <c r="M69" s="125">
        <v>0</v>
      </c>
      <c r="N69" s="125">
        <f t="shared" si="4"/>
        <v>4000</v>
      </c>
      <c r="O69" s="125">
        <v>4000</v>
      </c>
      <c r="P69" s="125">
        <v>0</v>
      </c>
      <c r="Q69" s="125">
        <f t="shared" si="5"/>
        <v>4000</v>
      </c>
      <c r="R69" s="120" t="s">
        <v>507</v>
      </c>
      <c r="S69" s="128"/>
      <c r="T69" s="128"/>
    </row>
    <row r="70" spans="1:20" s="116" customFormat="1" ht="12.75" customHeight="1">
      <c r="A70" s="120">
        <v>41</v>
      </c>
      <c r="B70" s="214" t="s">
        <v>175</v>
      </c>
      <c r="C70" s="124" t="s">
        <v>1647</v>
      </c>
      <c r="D70" s="124" t="s">
        <v>1664</v>
      </c>
      <c r="E70" s="124"/>
      <c r="F70" s="124" t="s">
        <v>177</v>
      </c>
      <c r="G70" s="124" t="s">
        <v>1649</v>
      </c>
      <c r="H70" s="124" t="s">
        <v>1739</v>
      </c>
      <c r="I70" s="124" t="s">
        <v>1740</v>
      </c>
      <c r="J70" s="124" t="s">
        <v>1651</v>
      </c>
      <c r="K70" s="120">
        <v>1</v>
      </c>
      <c r="L70" s="125">
        <v>5650</v>
      </c>
      <c r="M70" s="125">
        <v>0</v>
      </c>
      <c r="N70" s="125">
        <f t="shared" si="4"/>
        <v>5650</v>
      </c>
      <c r="O70" s="125">
        <v>5650</v>
      </c>
      <c r="P70" s="125">
        <v>0</v>
      </c>
      <c r="Q70" s="125">
        <f t="shared" si="5"/>
        <v>5650</v>
      </c>
      <c r="R70" s="120" t="s">
        <v>507</v>
      </c>
      <c r="S70" s="128"/>
      <c r="T70" s="128"/>
    </row>
    <row r="71" spans="1:20" s="116" customFormat="1" ht="12.75" customHeight="1">
      <c r="A71" s="120">
        <v>42</v>
      </c>
      <c r="B71" s="214" t="s">
        <v>175</v>
      </c>
      <c r="C71" s="124" t="s">
        <v>1647</v>
      </c>
      <c r="D71" s="124" t="s">
        <v>1741</v>
      </c>
      <c r="E71" s="124"/>
      <c r="F71" s="124" t="s">
        <v>177</v>
      </c>
      <c r="G71" s="124" t="s">
        <v>1649</v>
      </c>
      <c r="H71" s="124" t="s">
        <v>1742</v>
      </c>
      <c r="I71" s="124" t="s">
        <v>1743</v>
      </c>
      <c r="J71" s="124" t="s">
        <v>1651</v>
      </c>
      <c r="K71" s="120">
        <v>4</v>
      </c>
      <c r="L71" s="125">
        <v>2500</v>
      </c>
      <c r="M71" s="125">
        <v>0</v>
      </c>
      <c r="N71" s="125">
        <f t="shared" si="4"/>
        <v>2500</v>
      </c>
      <c r="O71" s="125">
        <v>2500</v>
      </c>
      <c r="P71" s="125">
        <v>0</v>
      </c>
      <c r="Q71" s="125">
        <f t="shared" si="5"/>
        <v>2500</v>
      </c>
      <c r="R71" s="120" t="s">
        <v>507</v>
      </c>
      <c r="S71" s="128"/>
      <c r="T71" s="128"/>
    </row>
    <row r="72" spans="1:20" s="116" customFormat="1" ht="12.75" customHeight="1">
      <c r="A72" s="120">
        <v>43</v>
      </c>
      <c r="B72" s="214" t="s">
        <v>175</v>
      </c>
      <c r="C72" s="124" t="s">
        <v>1647</v>
      </c>
      <c r="D72" s="124" t="s">
        <v>1744</v>
      </c>
      <c r="E72" s="124"/>
      <c r="F72" s="124" t="s">
        <v>177</v>
      </c>
      <c r="G72" s="124" t="s">
        <v>1649</v>
      </c>
      <c r="H72" s="124" t="s">
        <v>1745</v>
      </c>
      <c r="I72" s="124" t="s">
        <v>1746</v>
      </c>
      <c r="J72" s="124" t="s">
        <v>1651</v>
      </c>
      <c r="K72" s="120">
        <v>4</v>
      </c>
      <c r="L72" s="125">
        <v>2750</v>
      </c>
      <c r="M72" s="125">
        <v>0</v>
      </c>
      <c r="N72" s="125">
        <f t="shared" si="4"/>
        <v>2750</v>
      </c>
      <c r="O72" s="125">
        <v>2750</v>
      </c>
      <c r="P72" s="125">
        <v>0</v>
      </c>
      <c r="Q72" s="125">
        <f t="shared" si="5"/>
        <v>2750</v>
      </c>
      <c r="R72" s="120" t="s">
        <v>507</v>
      </c>
      <c r="S72" s="128"/>
      <c r="T72" s="128"/>
    </row>
    <row r="73" spans="1:20" s="116" customFormat="1" ht="12.75" customHeight="1">
      <c r="A73" s="120">
        <v>44</v>
      </c>
      <c r="B73" s="214" t="s">
        <v>175</v>
      </c>
      <c r="C73" s="124" t="s">
        <v>1647</v>
      </c>
      <c r="D73" s="124" t="s">
        <v>1668</v>
      </c>
      <c r="E73" s="124"/>
      <c r="F73" s="124" t="s">
        <v>177</v>
      </c>
      <c r="G73" s="124" t="s">
        <v>1649</v>
      </c>
      <c r="H73" s="124" t="s">
        <v>1747</v>
      </c>
      <c r="I73" s="124" t="s">
        <v>1748</v>
      </c>
      <c r="J73" s="124" t="s">
        <v>1651</v>
      </c>
      <c r="K73" s="120">
        <v>5</v>
      </c>
      <c r="L73" s="125">
        <v>2484</v>
      </c>
      <c r="M73" s="125">
        <v>0</v>
      </c>
      <c r="N73" s="125">
        <f t="shared" si="4"/>
        <v>2484</v>
      </c>
      <c r="O73" s="125">
        <v>2484</v>
      </c>
      <c r="P73" s="125">
        <v>0</v>
      </c>
      <c r="Q73" s="125">
        <f t="shared" si="5"/>
        <v>2484</v>
      </c>
      <c r="R73" s="120" t="s">
        <v>507</v>
      </c>
      <c r="S73" s="128"/>
      <c r="T73" s="128"/>
    </row>
    <row r="74" spans="1:20" s="116" customFormat="1" ht="12.75" customHeight="1">
      <c r="A74" s="120">
        <v>45</v>
      </c>
      <c r="B74" s="214" t="s">
        <v>175</v>
      </c>
      <c r="C74" s="124" t="s">
        <v>1647</v>
      </c>
      <c r="D74" s="124" t="s">
        <v>1741</v>
      </c>
      <c r="E74" s="124"/>
      <c r="F74" s="124" t="s">
        <v>177</v>
      </c>
      <c r="G74" s="124" t="s">
        <v>1649</v>
      </c>
      <c r="H74" s="124" t="s">
        <v>1749</v>
      </c>
      <c r="I74" s="124" t="s">
        <v>1750</v>
      </c>
      <c r="J74" s="124" t="s">
        <v>1651</v>
      </c>
      <c r="K74" s="120">
        <v>4</v>
      </c>
      <c r="L74" s="125">
        <v>2100</v>
      </c>
      <c r="M74" s="125">
        <v>0</v>
      </c>
      <c r="N74" s="125">
        <f t="shared" si="4"/>
        <v>2100</v>
      </c>
      <c r="O74" s="125">
        <v>2100</v>
      </c>
      <c r="P74" s="125">
        <v>0</v>
      </c>
      <c r="Q74" s="125">
        <f t="shared" si="5"/>
        <v>2100</v>
      </c>
      <c r="R74" s="120" t="s">
        <v>507</v>
      </c>
      <c r="S74" s="128"/>
      <c r="T74" s="128"/>
    </row>
    <row r="75" spans="1:20" s="116" customFormat="1" ht="12.75" customHeight="1">
      <c r="A75" s="120">
        <v>46</v>
      </c>
      <c r="B75" s="214" t="s">
        <v>175</v>
      </c>
      <c r="C75" s="124" t="s">
        <v>1647</v>
      </c>
      <c r="D75" s="124" t="s">
        <v>1711</v>
      </c>
      <c r="E75" s="124"/>
      <c r="F75" s="124" t="s">
        <v>177</v>
      </c>
      <c r="G75" s="124" t="s">
        <v>1649</v>
      </c>
      <c r="H75" s="124" t="s">
        <v>1751</v>
      </c>
      <c r="I75" s="124">
        <v>26206364</v>
      </c>
      <c r="J75" s="124" t="s">
        <v>1651</v>
      </c>
      <c r="K75" s="120">
        <v>0.5</v>
      </c>
      <c r="L75" s="125">
        <v>2200</v>
      </c>
      <c r="M75" s="125">
        <v>0</v>
      </c>
      <c r="N75" s="125">
        <f t="shared" si="4"/>
        <v>2200</v>
      </c>
      <c r="O75" s="125">
        <v>2200</v>
      </c>
      <c r="P75" s="125">
        <v>0</v>
      </c>
      <c r="Q75" s="125">
        <f t="shared" si="5"/>
        <v>2200</v>
      </c>
      <c r="R75" s="120" t="s">
        <v>507</v>
      </c>
      <c r="S75" s="128"/>
      <c r="T75" s="128"/>
    </row>
    <row r="76" spans="1:20" s="116" customFormat="1" ht="12.75" customHeight="1">
      <c r="A76" s="120">
        <v>47</v>
      </c>
      <c r="B76" s="214" t="s">
        <v>175</v>
      </c>
      <c r="C76" s="124" t="s">
        <v>1647</v>
      </c>
      <c r="D76" s="124" t="s">
        <v>1752</v>
      </c>
      <c r="E76" s="124"/>
      <c r="F76" s="124" t="s">
        <v>177</v>
      </c>
      <c r="G76" s="124" t="s">
        <v>1649</v>
      </c>
      <c r="H76" s="124" t="s">
        <v>1753</v>
      </c>
      <c r="I76" s="124">
        <v>22284176</v>
      </c>
      <c r="J76" s="124" t="s">
        <v>1651</v>
      </c>
      <c r="K76" s="215">
        <v>0.5</v>
      </c>
      <c r="L76" s="125">
        <v>1929</v>
      </c>
      <c r="M76" s="125">
        <v>0</v>
      </c>
      <c r="N76" s="125">
        <f t="shared" si="4"/>
        <v>1929</v>
      </c>
      <c r="O76" s="125">
        <v>1929</v>
      </c>
      <c r="P76" s="125">
        <v>0</v>
      </c>
      <c r="Q76" s="125">
        <f t="shared" si="5"/>
        <v>1929</v>
      </c>
      <c r="R76" s="120" t="s">
        <v>507</v>
      </c>
      <c r="S76" s="128"/>
      <c r="T76" s="128"/>
    </row>
    <row r="77" spans="1:20" s="116" customFormat="1" ht="12.75" customHeight="1">
      <c r="A77" s="120">
        <v>48</v>
      </c>
      <c r="B77" s="214" t="s">
        <v>175</v>
      </c>
      <c r="C77" s="124" t="s">
        <v>1647</v>
      </c>
      <c r="D77" s="124" t="s">
        <v>1648</v>
      </c>
      <c r="E77" s="124"/>
      <c r="F77" s="124" t="s">
        <v>177</v>
      </c>
      <c r="G77" s="124" t="s">
        <v>1649</v>
      </c>
      <c r="H77" s="124" t="s">
        <v>1754</v>
      </c>
      <c r="I77" s="124" t="s">
        <v>1755</v>
      </c>
      <c r="J77" s="124" t="s">
        <v>1651</v>
      </c>
      <c r="K77" s="216">
        <v>0.5</v>
      </c>
      <c r="L77" s="125">
        <v>2400</v>
      </c>
      <c r="M77" s="125">
        <v>0</v>
      </c>
      <c r="N77" s="125">
        <f t="shared" si="4"/>
        <v>2400</v>
      </c>
      <c r="O77" s="125">
        <v>2400</v>
      </c>
      <c r="P77" s="125">
        <v>0</v>
      </c>
      <c r="Q77" s="125">
        <f t="shared" si="5"/>
        <v>2400</v>
      </c>
      <c r="R77" s="120" t="s">
        <v>507</v>
      </c>
      <c r="S77" s="128"/>
      <c r="T77" s="128"/>
    </row>
    <row r="78" spans="1:20" s="116" customFormat="1" ht="12.75" customHeight="1">
      <c r="A78" s="120">
        <v>49</v>
      </c>
      <c r="B78" s="214" t="s">
        <v>175</v>
      </c>
      <c r="C78" s="124" t="s">
        <v>1647</v>
      </c>
      <c r="D78" s="124" t="s">
        <v>1756</v>
      </c>
      <c r="E78" s="124"/>
      <c r="F78" s="124" t="s">
        <v>177</v>
      </c>
      <c r="G78" s="124" t="s">
        <v>1649</v>
      </c>
      <c r="H78" s="124" t="s">
        <v>1757</v>
      </c>
      <c r="I78" s="124" t="s">
        <v>1758</v>
      </c>
      <c r="J78" s="124" t="s">
        <v>1651</v>
      </c>
      <c r="K78" s="120">
        <v>0.5</v>
      </c>
      <c r="L78" s="125">
        <v>2700</v>
      </c>
      <c r="M78" s="125">
        <v>0</v>
      </c>
      <c r="N78" s="125">
        <f t="shared" si="4"/>
        <v>2700</v>
      </c>
      <c r="O78" s="125">
        <v>2700</v>
      </c>
      <c r="P78" s="125">
        <v>0</v>
      </c>
      <c r="Q78" s="125">
        <f t="shared" si="5"/>
        <v>2700</v>
      </c>
      <c r="R78" s="120" t="s">
        <v>507</v>
      </c>
      <c r="S78" s="128"/>
      <c r="T78" s="128"/>
    </row>
    <row r="79" spans="1:20" s="116" customFormat="1" ht="12.75" customHeight="1">
      <c r="A79" s="120">
        <v>50</v>
      </c>
      <c r="B79" s="214" t="s">
        <v>175</v>
      </c>
      <c r="C79" s="124" t="s">
        <v>1647</v>
      </c>
      <c r="D79" s="124" t="s">
        <v>1759</v>
      </c>
      <c r="E79" s="124"/>
      <c r="F79" s="124" t="s">
        <v>177</v>
      </c>
      <c r="G79" s="124" t="s">
        <v>1649</v>
      </c>
      <c r="H79" s="124" t="s">
        <v>1760</v>
      </c>
      <c r="I79" s="124" t="s">
        <v>1761</v>
      </c>
      <c r="J79" s="124" t="s">
        <v>1651</v>
      </c>
      <c r="K79" s="120">
        <v>0.5</v>
      </c>
      <c r="L79" s="125">
        <v>1734</v>
      </c>
      <c r="M79" s="125">
        <v>0</v>
      </c>
      <c r="N79" s="125">
        <f t="shared" si="4"/>
        <v>1734</v>
      </c>
      <c r="O79" s="125">
        <v>1734</v>
      </c>
      <c r="P79" s="125">
        <v>0</v>
      </c>
      <c r="Q79" s="125">
        <f t="shared" si="5"/>
        <v>1734</v>
      </c>
      <c r="R79" s="120" t="s">
        <v>507</v>
      </c>
      <c r="S79" s="128"/>
      <c r="T79" s="128"/>
    </row>
    <row r="80" spans="1:20" s="116" customFormat="1" ht="12.75" customHeight="1">
      <c r="A80" s="120">
        <v>51</v>
      </c>
      <c r="B80" s="214" t="s">
        <v>175</v>
      </c>
      <c r="C80" s="124" t="s">
        <v>1647</v>
      </c>
      <c r="D80" s="124" t="s">
        <v>1759</v>
      </c>
      <c r="E80" s="124"/>
      <c r="F80" s="124" t="s">
        <v>177</v>
      </c>
      <c r="G80" s="124" t="s">
        <v>1649</v>
      </c>
      <c r="H80" s="124" t="s">
        <v>1762</v>
      </c>
      <c r="I80" s="124" t="s">
        <v>1763</v>
      </c>
      <c r="J80" s="124" t="s">
        <v>1651</v>
      </c>
      <c r="K80" s="120">
        <v>0.5</v>
      </c>
      <c r="L80" s="125">
        <v>2236</v>
      </c>
      <c r="M80" s="125">
        <v>0</v>
      </c>
      <c r="N80" s="125">
        <f t="shared" si="4"/>
        <v>2236</v>
      </c>
      <c r="O80" s="125">
        <v>2236</v>
      </c>
      <c r="P80" s="125">
        <v>0</v>
      </c>
      <c r="Q80" s="125">
        <f t="shared" si="5"/>
        <v>2236</v>
      </c>
      <c r="R80" s="120" t="s">
        <v>507</v>
      </c>
      <c r="S80" s="128"/>
      <c r="T80" s="128"/>
    </row>
    <row r="81" spans="1:20" s="116" customFormat="1" ht="12.75" customHeight="1">
      <c r="A81" s="120">
        <v>52</v>
      </c>
      <c r="B81" s="214" t="s">
        <v>175</v>
      </c>
      <c r="C81" s="124" t="s">
        <v>1647</v>
      </c>
      <c r="D81" s="124" t="s">
        <v>1764</v>
      </c>
      <c r="E81" s="124"/>
      <c r="F81" s="124" t="s">
        <v>177</v>
      </c>
      <c r="G81" s="124" t="s">
        <v>1649</v>
      </c>
      <c r="H81" s="124" t="s">
        <v>1765</v>
      </c>
      <c r="I81" s="124" t="s">
        <v>1766</v>
      </c>
      <c r="J81" s="124" t="s">
        <v>1651</v>
      </c>
      <c r="K81" s="120">
        <v>0.5</v>
      </c>
      <c r="L81" s="125">
        <v>4854</v>
      </c>
      <c r="M81" s="125">
        <v>0</v>
      </c>
      <c r="N81" s="125">
        <f t="shared" si="4"/>
        <v>4854</v>
      </c>
      <c r="O81" s="125">
        <v>4854</v>
      </c>
      <c r="P81" s="125">
        <v>0</v>
      </c>
      <c r="Q81" s="125">
        <f t="shared" si="5"/>
        <v>4854</v>
      </c>
      <c r="R81" s="120" t="s">
        <v>507</v>
      </c>
      <c r="S81" s="128"/>
      <c r="T81" s="128"/>
    </row>
    <row r="82" spans="1:20" s="116" customFormat="1" ht="12.75" customHeight="1">
      <c r="A82" s="120">
        <v>53</v>
      </c>
      <c r="B82" s="214" t="s">
        <v>175</v>
      </c>
      <c r="C82" s="124" t="s">
        <v>1647</v>
      </c>
      <c r="D82" s="124" t="s">
        <v>1767</v>
      </c>
      <c r="E82" s="124"/>
      <c r="F82" s="124" t="s">
        <v>177</v>
      </c>
      <c r="G82" s="124" t="s">
        <v>1649</v>
      </c>
      <c r="H82" s="124" t="s">
        <v>1768</v>
      </c>
      <c r="I82" s="124" t="s">
        <v>1769</v>
      </c>
      <c r="J82" s="124" t="s">
        <v>1651</v>
      </c>
      <c r="K82" s="120">
        <v>0.5</v>
      </c>
      <c r="L82" s="125">
        <v>3800</v>
      </c>
      <c r="M82" s="125">
        <v>0</v>
      </c>
      <c r="N82" s="125">
        <f t="shared" si="4"/>
        <v>3800</v>
      </c>
      <c r="O82" s="125">
        <v>3800</v>
      </c>
      <c r="P82" s="125">
        <v>0</v>
      </c>
      <c r="Q82" s="125">
        <f t="shared" si="5"/>
        <v>3800</v>
      </c>
      <c r="R82" s="120" t="s">
        <v>507</v>
      </c>
      <c r="S82" s="128"/>
      <c r="T82" s="128"/>
    </row>
    <row r="83" spans="1:20" s="116" customFormat="1" ht="12.75" customHeight="1">
      <c r="A83" s="120">
        <v>54</v>
      </c>
      <c r="B83" s="214" t="s">
        <v>175</v>
      </c>
      <c r="C83" s="124" t="s">
        <v>1647</v>
      </c>
      <c r="D83" s="124" t="s">
        <v>1744</v>
      </c>
      <c r="E83" s="124"/>
      <c r="F83" s="124" t="s">
        <v>177</v>
      </c>
      <c r="G83" s="124" t="s">
        <v>1649</v>
      </c>
      <c r="H83" s="124" t="s">
        <v>1770</v>
      </c>
      <c r="I83" s="124" t="s">
        <v>1771</v>
      </c>
      <c r="J83" s="124" t="s">
        <v>1651</v>
      </c>
      <c r="K83" s="215">
        <v>0.5</v>
      </c>
      <c r="L83" s="125">
        <v>2447</v>
      </c>
      <c r="M83" s="125">
        <v>0</v>
      </c>
      <c r="N83" s="125">
        <f t="shared" si="4"/>
        <v>2447</v>
      </c>
      <c r="O83" s="125">
        <v>2447</v>
      </c>
      <c r="P83" s="125">
        <v>0</v>
      </c>
      <c r="Q83" s="125">
        <f t="shared" si="5"/>
        <v>2447</v>
      </c>
      <c r="R83" s="120" t="s">
        <v>507</v>
      </c>
      <c r="S83" s="128"/>
      <c r="T83" s="128"/>
    </row>
    <row r="84" spans="1:20" s="116" customFormat="1" ht="12.75" customHeight="1">
      <c r="A84" s="120">
        <v>55</v>
      </c>
      <c r="B84" s="214" t="s">
        <v>175</v>
      </c>
      <c r="C84" s="124" t="s">
        <v>1647</v>
      </c>
      <c r="D84" s="124" t="s">
        <v>1772</v>
      </c>
      <c r="E84" s="124"/>
      <c r="F84" s="124" t="s">
        <v>177</v>
      </c>
      <c r="G84" s="124" t="s">
        <v>1649</v>
      </c>
      <c r="H84" s="124" t="s">
        <v>1773</v>
      </c>
      <c r="I84" s="124" t="s">
        <v>1774</v>
      </c>
      <c r="J84" s="124" t="s">
        <v>1651</v>
      </c>
      <c r="K84" s="216">
        <v>0.5</v>
      </c>
      <c r="L84" s="125">
        <v>1500</v>
      </c>
      <c r="M84" s="125">
        <v>0</v>
      </c>
      <c r="N84" s="125">
        <f t="shared" si="4"/>
        <v>1500</v>
      </c>
      <c r="O84" s="125">
        <v>1500</v>
      </c>
      <c r="P84" s="125">
        <v>0</v>
      </c>
      <c r="Q84" s="125">
        <f t="shared" si="5"/>
        <v>1500</v>
      </c>
      <c r="R84" s="120" t="s">
        <v>507</v>
      </c>
      <c r="S84" s="128"/>
      <c r="T84" s="128"/>
    </row>
    <row r="85" spans="1:20" s="116" customFormat="1" ht="12.75" customHeight="1">
      <c r="A85" s="120">
        <v>56</v>
      </c>
      <c r="B85" s="214" t="s">
        <v>175</v>
      </c>
      <c r="C85" s="124" t="s">
        <v>1647</v>
      </c>
      <c r="D85" s="124" t="s">
        <v>1775</v>
      </c>
      <c r="E85" s="124"/>
      <c r="F85" s="124" t="s">
        <v>177</v>
      </c>
      <c r="G85" s="124" t="s">
        <v>1649</v>
      </c>
      <c r="H85" s="124" t="s">
        <v>1776</v>
      </c>
      <c r="I85" s="124" t="s">
        <v>1777</v>
      </c>
      <c r="J85" s="124" t="s">
        <v>1651</v>
      </c>
      <c r="K85" s="120">
        <v>0.5</v>
      </c>
      <c r="L85" s="125">
        <v>1500</v>
      </c>
      <c r="M85" s="125">
        <v>0</v>
      </c>
      <c r="N85" s="125">
        <f t="shared" si="4"/>
        <v>1500</v>
      </c>
      <c r="O85" s="125">
        <v>1500</v>
      </c>
      <c r="P85" s="125">
        <v>0</v>
      </c>
      <c r="Q85" s="125">
        <f t="shared" si="5"/>
        <v>1500</v>
      </c>
      <c r="R85" s="120" t="s">
        <v>507</v>
      </c>
      <c r="S85" s="128"/>
      <c r="T85" s="128"/>
    </row>
    <row r="86" spans="1:20" s="116" customFormat="1" ht="12.75" customHeight="1">
      <c r="A86" s="120">
        <v>57</v>
      </c>
      <c r="B86" s="214" t="s">
        <v>175</v>
      </c>
      <c r="C86" s="124" t="s">
        <v>1647</v>
      </c>
      <c r="D86" s="124" t="s">
        <v>1778</v>
      </c>
      <c r="E86" s="124"/>
      <c r="F86" s="124" t="s">
        <v>177</v>
      </c>
      <c r="G86" s="124" t="s">
        <v>1649</v>
      </c>
      <c r="H86" s="124" t="s">
        <v>1779</v>
      </c>
      <c r="I86" s="124" t="s">
        <v>1780</v>
      </c>
      <c r="J86" s="124" t="s">
        <v>1651</v>
      </c>
      <c r="K86" s="120">
        <v>1</v>
      </c>
      <c r="L86" s="125">
        <v>2823</v>
      </c>
      <c r="M86" s="125">
        <v>0</v>
      </c>
      <c r="N86" s="125">
        <f t="shared" si="4"/>
        <v>2823</v>
      </c>
      <c r="O86" s="125">
        <v>2823</v>
      </c>
      <c r="P86" s="125">
        <v>0</v>
      </c>
      <c r="Q86" s="125">
        <f t="shared" si="5"/>
        <v>2823</v>
      </c>
      <c r="R86" s="120" t="s">
        <v>507</v>
      </c>
      <c r="S86" s="128"/>
      <c r="T86" s="128"/>
    </row>
    <row r="87" spans="1:20" s="116" customFormat="1" ht="12.75" customHeight="1">
      <c r="A87" s="120">
        <v>58</v>
      </c>
      <c r="B87" s="214" t="s">
        <v>175</v>
      </c>
      <c r="C87" s="124" t="s">
        <v>1647</v>
      </c>
      <c r="D87" s="124" t="s">
        <v>1781</v>
      </c>
      <c r="E87" s="124"/>
      <c r="F87" s="124" t="s">
        <v>177</v>
      </c>
      <c r="G87" s="124" t="s">
        <v>1649</v>
      </c>
      <c r="H87" s="124" t="s">
        <v>1782</v>
      </c>
      <c r="I87" s="124" t="s">
        <v>1783</v>
      </c>
      <c r="J87" s="124" t="s">
        <v>1651</v>
      </c>
      <c r="K87" s="120">
        <v>1</v>
      </c>
      <c r="L87" s="125">
        <v>3651</v>
      </c>
      <c r="M87" s="125">
        <v>0</v>
      </c>
      <c r="N87" s="125">
        <f t="shared" si="4"/>
        <v>3651</v>
      </c>
      <c r="O87" s="125">
        <v>3651</v>
      </c>
      <c r="P87" s="125">
        <v>0</v>
      </c>
      <c r="Q87" s="125">
        <f t="shared" si="5"/>
        <v>3651</v>
      </c>
      <c r="R87" s="120" t="s">
        <v>507</v>
      </c>
      <c r="S87" s="128"/>
      <c r="T87" s="128"/>
    </row>
    <row r="88" spans="1:20" s="116" customFormat="1" ht="12.75" customHeight="1">
      <c r="A88" s="120">
        <v>59</v>
      </c>
      <c r="B88" s="213" t="s">
        <v>175</v>
      </c>
      <c r="C88" s="124" t="s">
        <v>1647</v>
      </c>
      <c r="D88" s="124" t="s">
        <v>1659</v>
      </c>
      <c r="E88" s="124"/>
      <c r="F88" s="124" t="s">
        <v>177</v>
      </c>
      <c r="G88" s="124" t="s">
        <v>1649</v>
      </c>
      <c r="H88" s="124" t="s">
        <v>1784</v>
      </c>
      <c r="I88" s="124">
        <v>26125237</v>
      </c>
      <c r="J88" s="124" t="s">
        <v>1651</v>
      </c>
      <c r="K88" s="120">
        <v>1</v>
      </c>
      <c r="L88" s="125">
        <v>4500</v>
      </c>
      <c r="M88" s="125">
        <v>0</v>
      </c>
      <c r="N88" s="125">
        <f t="shared" si="4"/>
        <v>4500</v>
      </c>
      <c r="O88" s="125">
        <v>4500</v>
      </c>
      <c r="P88" s="125">
        <v>0</v>
      </c>
      <c r="Q88" s="125">
        <f t="shared" si="5"/>
        <v>4500</v>
      </c>
      <c r="R88" s="120" t="s">
        <v>507</v>
      </c>
      <c r="S88" s="128"/>
      <c r="T88" s="128"/>
    </row>
    <row r="89" spans="1:20" s="116" customFormat="1" ht="12.75" customHeight="1">
      <c r="A89" s="120">
        <v>60</v>
      </c>
      <c r="B89" s="214" t="s">
        <v>175</v>
      </c>
      <c r="C89" s="124" t="s">
        <v>1647</v>
      </c>
      <c r="D89" s="124" t="s">
        <v>1696</v>
      </c>
      <c r="E89" s="124"/>
      <c r="F89" s="124" t="s">
        <v>177</v>
      </c>
      <c r="G89" s="124" t="s">
        <v>1649</v>
      </c>
      <c r="H89" s="124" t="s">
        <v>1785</v>
      </c>
      <c r="I89" s="124">
        <v>26214507</v>
      </c>
      <c r="J89" s="124" t="s">
        <v>1651</v>
      </c>
      <c r="K89" s="120">
        <v>1</v>
      </c>
      <c r="L89" s="125">
        <v>2100</v>
      </c>
      <c r="M89" s="125">
        <v>0</v>
      </c>
      <c r="N89" s="125">
        <f t="shared" si="4"/>
        <v>2100</v>
      </c>
      <c r="O89" s="125">
        <v>2100</v>
      </c>
      <c r="P89" s="125">
        <v>0</v>
      </c>
      <c r="Q89" s="125">
        <f t="shared" si="5"/>
        <v>2100</v>
      </c>
      <c r="R89" s="120" t="s">
        <v>507</v>
      </c>
      <c r="S89" s="128"/>
      <c r="T89" s="128"/>
    </row>
    <row r="90" spans="1:20" s="116" customFormat="1" ht="12.75" customHeight="1">
      <c r="A90" s="120">
        <v>61</v>
      </c>
      <c r="B90" s="214" t="s">
        <v>175</v>
      </c>
      <c r="C90" s="124" t="s">
        <v>1647</v>
      </c>
      <c r="D90" s="124" t="s">
        <v>1656</v>
      </c>
      <c r="E90" s="124"/>
      <c r="F90" s="124" t="s">
        <v>177</v>
      </c>
      <c r="G90" s="124" t="s">
        <v>1649</v>
      </c>
      <c r="H90" s="124" t="s">
        <v>1786</v>
      </c>
      <c r="I90" s="124">
        <v>26337434</v>
      </c>
      <c r="J90" s="124" t="s">
        <v>1651</v>
      </c>
      <c r="K90" s="120">
        <v>1</v>
      </c>
      <c r="L90" s="125">
        <v>1005</v>
      </c>
      <c r="M90" s="125">
        <v>0</v>
      </c>
      <c r="N90" s="125">
        <f t="shared" si="4"/>
        <v>1005</v>
      </c>
      <c r="O90" s="125">
        <v>1005</v>
      </c>
      <c r="P90" s="125">
        <v>0</v>
      </c>
      <c r="Q90" s="125">
        <f t="shared" si="5"/>
        <v>1005</v>
      </c>
      <c r="R90" s="120" t="s">
        <v>507</v>
      </c>
      <c r="S90" s="128"/>
      <c r="T90" s="128"/>
    </row>
    <row r="91" spans="1:20" s="116" customFormat="1" ht="12.75" customHeight="1">
      <c r="A91" s="120">
        <v>62</v>
      </c>
      <c r="B91" s="214" t="s">
        <v>175</v>
      </c>
      <c r="C91" s="124" t="s">
        <v>1647</v>
      </c>
      <c r="D91" s="124" t="s">
        <v>1664</v>
      </c>
      <c r="E91" s="124"/>
      <c r="F91" s="124" t="s">
        <v>177</v>
      </c>
      <c r="G91" s="124" t="s">
        <v>1649</v>
      </c>
      <c r="H91" s="124" t="s">
        <v>1787</v>
      </c>
      <c r="I91" s="124" t="s">
        <v>1788</v>
      </c>
      <c r="J91" s="124" t="s">
        <v>1651</v>
      </c>
      <c r="K91" s="120">
        <v>1</v>
      </c>
      <c r="L91" s="125">
        <v>3050</v>
      </c>
      <c r="M91" s="125">
        <v>0</v>
      </c>
      <c r="N91" s="125">
        <f t="shared" si="4"/>
        <v>3050</v>
      </c>
      <c r="O91" s="125">
        <v>3050</v>
      </c>
      <c r="P91" s="125">
        <v>0</v>
      </c>
      <c r="Q91" s="125">
        <f t="shared" si="5"/>
        <v>3050</v>
      </c>
      <c r="R91" s="120" t="s">
        <v>507</v>
      </c>
      <c r="S91" s="128"/>
      <c r="T91" s="128"/>
    </row>
    <row r="92" spans="1:20" s="116" customFormat="1" ht="12.75" customHeight="1">
      <c r="A92" s="120">
        <v>63</v>
      </c>
      <c r="B92" s="214" t="s">
        <v>175</v>
      </c>
      <c r="C92" s="124" t="s">
        <v>1647</v>
      </c>
      <c r="D92" s="124" t="s">
        <v>1789</v>
      </c>
      <c r="E92" s="124"/>
      <c r="F92" s="124" t="s">
        <v>177</v>
      </c>
      <c r="G92" s="124" t="s">
        <v>1649</v>
      </c>
      <c r="H92" s="124" t="s">
        <v>1790</v>
      </c>
      <c r="I92" s="124" t="s">
        <v>1791</v>
      </c>
      <c r="J92" s="124" t="s">
        <v>1651</v>
      </c>
      <c r="K92" s="120">
        <v>1</v>
      </c>
      <c r="L92" s="125">
        <v>2192</v>
      </c>
      <c r="M92" s="125">
        <v>0</v>
      </c>
      <c r="N92" s="125">
        <f t="shared" si="4"/>
        <v>2192</v>
      </c>
      <c r="O92" s="125">
        <v>2192</v>
      </c>
      <c r="P92" s="125">
        <v>0</v>
      </c>
      <c r="Q92" s="125">
        <f t="shared" si="5"/>
        <v>2192</v>
      </c>
      <c r="R92" s="120" t="s">
        <v>507</v>
      </c>
      <c r="S92" s="128"/>
      <c r="T92" s="128"/>
    </row>
    <row r="93" spans="1:20" s="116" customFormat="1" ht="12.75" customHeight="1">
      <c r="A93" s="120">
        <v>64</v>
      </c>
      <c r="B93" s="214" t="s">
        <v>175</v>
      </c>
      <c r="C93" s="124" t="s">
        <v>1647</v>
      </c>
      <c r="D93" s="124" t="s">
        <v>1792</v>
      </c>
      <c r="E93" s="124"/>
      <c r="F93" s="124" t="s">
        <v>177</v>
      </c>
      <c r="G93" s="124" t="s">
        <v>1649</v>
      </c>
      <c r="H93" s="124" t="s">
        <v>1793</v>
      </c>
      <c r="I93" s="124" t="s">
        <v>1794</v>
      </c>
      <c r="J93" s="124" t="s">
        <v>1651</v>
      </c>
      <c r="K93" s="215">
        <v>1</v>
      </c>
      <c r="L93" s="125">
        <v>1500</v>
      </c>
      <c r="M93" s="125">
        <v>0</v>
      </c>
      <c r="N93" s="125">
        <f t="shared" si="4"/>
        <v>1500</v>
      </c>
      <c r="O93" s="125">
        <v>1500</v>
      </c>
      <c r="P93" s="125">
        <v>0</v>
      </c>
      <c r="Q93" s="125">
        <f t="shared" si="5"/>
        <v>1500</v>
      </c>
      <c r="R93" s="120" t="s">
        <v>507</v>
      </c>
      <c r="S93" s="128"/>
      <c r="T93" s="128"/>
    </row>
    <row r="94" spans="1:20" s="116" customFormat="1" ht="12.75" customHeight="1">
      <c r="A94" s="120">
        <v>65</v>
      </c>
      <c r="B94" s="214" t="s">
        <v>175</v>
      </c>
      <c r="C94" s="124" t="s">
        <v>1647</v>
      </c>
      <c r="D94" s="124" t="s">
        <v>1795</v>
      </c>
      <c r="E94" s="124"/>
      <c r="F94" s="124" t="s">
        <v>177</v>
      </c>
      <c r="G94" s="124" t="s">
        <v>1649</v>
      </c>
      <c r="H94" s="124" t="s">
        <v>1796</v>
      </c>
      <c r="I94" s="124" t="s">
        <v>1797</v>
      </c>
      <c r="J94" s="124" t="s">
        <v>1651</v>
      </c>
      <c r="K94" s="216">
        <v>1</v>
      </c>
      <c r="L94" s="125">
        <v>1766</v>
      </c>
      <c r="M94" s="125">
        <v>0</v>
      </c>
      <c r="N94" s="125">
        <f t="shared" ref="N94:N116" si="6">L94+M94</f>
        <v>1766</v>
      </c>
      <c r="O94" s="125">
        <v>1766</v>
      </c>
      <c r="P94" s="125">
        <v>0</v>
      </c>
      <c r="Q94" s="125">
        <f t="shared" ref="Q94:Q116" si="7">O94+P94</f>
        <v>1766</v>
      </c>
      <c r="R94" s="120" t="s">
        <v>507</v>
      </c>
      <c r="S94" s="128"/>
      <c r="T94" s="128"/>
    </row>
    <row r="95" spans="1:20" s="116" customFormat="1" ht="12.75" customHeight="1">
      <c r="A95" s="120">
        <v>66</v>
      </c>
      <c r="B95" s="214" t="s">
        <v>175</v>
      </c>
      <c r="C95" s="124" t="s">
        <v>1647</v>
      </c>
      <c r="D95" s="124" t="s">
        <v>1798</v>
      </c>
      <c r="E95" s="124"/>
      <c r="F95" s="124" t="s">
        <v>177</v>
      </c>
      <c r="G95" s="124" t="s">
        <v>1649</v>
      </c>
      <c r="H95" s="124" t="s">
        <v>1799</v>
      </c>
      <c r="I95" s="124" t="s">
        <v>1800</v>
      </c>
      <c r="J95" s="124" t="s">
        <v>1651</v>
      </c>
      <c r="K95" s="120">
        <v>1</v>
      </c>
      <c r="L95" s="125">
        <v>1508</v>
      </c>
      <c r="M95" s="125">
        <v>0</v>
      </c>
      <c r="N95" s="125">
        <f t="shared" si="6"/>
        <v>1508</v>
      </c>
      <c r="O95" s="125">
        <v>1508</v>
      </c>
      <c r="P95" s="125">
        <v>0</v>
      </c>
      <c r="Q95" s="125">
        <f t="shared" si="7"/>
        <v>1508</v>
      </c>
      <c r="R95" s="120" t="s">
        <v>507</v>
      </c>
      <c r="S95" s="128"/>
      <c r="T95" s="128"/>
    </row>
    <row r="96" spans="1:20" s="116" customFormat="1" ht="12.75" customHeight="1">
      <c r="A96" s="120">
        <v>67</v>
      </c>
      <c r="B96" s="214" t="s">
        <v>175</v>
      </c>
      <c r="C96" s="124" t="s">
        <v>1647</v>
      </c>
      <c r="D96" s="124" t="s">
        <v>1653</v>
      </c>
      <c r="E96" s="124"/>
      <c r="F96" s="124" t="s">
        <v>177</v>
      </c>
      <c r="G96" s="124" t="s">
        <v>1649</v>
      </c>
      <c r="H96" s="124" t="s">
        <v>1801</v>
      </c>
      <c r="I96" s="124" t="s">
        <v>1802</v>
      </c>
      <c r="J96" s="124" t="s">
        <v>1651</v>
      </c>
      <c r="K96" s="120">
        <v>1</v>
      </c>
      <c r="L96" s="125">
        <v>900</v>
      </c>
      <c r="M96" s="125">
        <v>0</v>
      </c>
      <c r="N96" s="125">
        <f t="shared" si="6"/>
        <v>900</v>
      </c>
      <c r="O96" s="125">
        <v>900</v>
      </c>
      <c r="P96" s="125">
        <v>0</v>
      </c>
      <c r="Q96" s="125">
        <f t="shared" si="7"/>
        <v>900</v>
      </c>
      <c r="R96" s="120" t="s">
        <v>507</v>
      </c>
      <c r="S96" s="128"/>
      <c r="T96" s="128"/>
    </row>
    <row r="97" spans="1:20" s="116" customFormat="1" ht="12.75" customHeight="1">
      <c r="A97" s="120">
        <v>68</v>
      </c>
      <c r="B97" s="214" t="s">
        <v>175</v>
      </c>
      <c r="C97" s="124" t="s">
        <v>1647</v>
      </c>
      <c r="D97" s="124" t="s">
        <v>1803</v>
      </c>
      <c r="E97" s="124"/>
      <c r="F97" s="124" t="s">
        <v>177</v>
      </c>
      <c r="G97" s="124" t="s">
        <v>1649</v>
      </c>
      <c r="H97" s="124" t="s">
        <v>1804</v>
      </c>
      <c r="I97" s="124" t="s">
        <v>1805</v>
      </c>
      <c r="J97" s="124" t="s">
        <v>1651</v>
      </c>
      <c r="K97" s="120">
        <v>1</v>
      </c>
      <c r="L97" s="125">
        <v>1500</v>
      </c>
      <c r="M97" s="125">
        <v>0</v>
      </c>
      <c r="N97" s="125">
        <f t="shared" si="6"/>
        <v>1500</v>
      </c>
      <c r="O97" s="125">
        <v>1500</v>
      </c>
      <c r="P97" s="125">
        <v>0</v>
      </c>
      <c r="Q97" s="125">
        <f t="shared" si="7"/>
        <v>1500</v>
      </c>
      <c r="R97" s="120" t="s">
        <v>507</v>
      </c>
      <c r="S97" s="128"/>
      <c r="T97" s="128"/>
    </row>
    <row r="98" spans="1:20" s="116" customFormat="1" ht="12.75" customHeight="1">
      <c r="A98" s="120">
        <v>69</v>
      </c>
      <c r="B98" s="214" t="s">
        <v>175</v>
      </c>
      <c r="C98" s="124" t="s">
        <v>1647</v>
      </c>
      <c r="D98" s="124" t="s">
        <v>1806</v>
      </c>
      <c r="E98" s="124"/>
      <c r="F98" s="124" t="s">
        <v>177</v>
      </c>
      <c r="G98" s="124" t="s">
        <v>1649</v>
      </c>
      <c r="H98" s="124" t="s">
        <v>1807</v>
      </c>
      <c r="I98" s="124" t="s">
        <v>1808</v>
      </c>
      <c r="J98" s="124" t="s">
        <v>1651</v>
      </c>
      <c r="K98" s="216">
        <v>1</v>
      </c>
      <c r="L98" s="125">
        <v>1650</v>
      </c>
      <c r="M98" s="125">
        <v>0</v>
      </c>
      <c r="N98" s="125">
        <f t="shared" si="6"/>
        <v>1650</v>
      </c>
      <c r="O98" s="125">
        <v>1650</v>
      </c>
      <c r="P98" s="125">
        <v>0</v>
      </c>
      <c r="Q98" s="125">
        <f t="shared" si="7"/>
        <v>1650</v>
      </c>
      <c r="R98" s="120" t="s">
        <v>507</v>
      </c>
      <c r="S98" s="128"/>
      <c r="T98" s="128"/>
    </row>
    <row r="99" spans="1:20" s="116" customFormat="1" ht="12.75" customHeight="1">
      <c r="A99" s="120">
        <v>70</v>
      </c>
      <c r="B99" s="214" t="s">
        <v>175</v>
      </c>
      <c r="C99" s="124" t="s">
        <v>1647</v>
      </c>
      <c r="D99" s="124" t="s">
        <v>1691</v>
      </c>
      <c r="E99" s="124"/>
      <c r="F99" s="124" t="s">
        <v>177</v>
      </c>
      <c r="G99" s="124" t="s">
        <v>1649</v>
      </c>
      <c r="H99" s="124" t="s">
        <v>1809</v>
      </c>
      <c r="I99" s="124" t="s">
        <v>1810</v>
      </c>
      <c r="J99" s="124" t="s">
        <v>1651</v>
      </c>
      <c r="K99" s="120">
        <v>1</v>
      </c>
      <c r="L99" s="125">
        <v>1000</v>
      </c>
      <c r="M99" s="125">
        <v>0</v>
      </c>
      <c r="N99" s="125">
        <f t="shared" si="6"/>
        <v>1000</v>
      </c>
      <c r="O99" s="125">
        <v>1000</v>
      </c>
      <c r="P99" s="125">
        <v>0</v>
      </c>
      <c r="Q99" s="125">
        <f t="shared" si="7"/>
        <v>1000</v>
      </c>
      <c r="R99" s="120" t="s">
        <v>507</v>
      </c>
      <c r="S99" s="128"/>
      <c r="T99" s="128"/>
    </row>
    <row r="100" spans="1:20" s="116" customFormat="1" ht="12.75" customHeight="1">
      <c r="A100" s="120">
        <v>71</v>
      </c>
      <c r="B100" s="214" t="s">
        <v>175</v>
      </c>
      <c r="C100" s="124" t="s">
        <v>1647</v>
      </c>
      <c r="D100" s="124" t="s">
        <v>1811</v>
      </c>
      <c r="E100" s="124"/>
      <c r="F100" s="124" t="s">
        <v>177</v>
      </c>
      <c r="G100" s="124" t="s">
        <v>1649</v>
      </c>
      <c r="H100" s="124" t="s">
        <v>1812</v>
      </c>
      <c r="I100" s="124" t="s">
        <v>1813</v>
      </c>
      <c r="J100" s="124" t="s">
        <v>1651</v>
      </c>
      <c r="K100" s="120">
        <v>1</v>
      </c>
      <c r="L100" s="125">
        <v>951</v>
      </c>
      <c r="M100" s="125">
        <v>0</v>
      </c>
      <c r="N100" s="125">
        <f t="shared" si="6"/>
        <v>951</v>
      </c>
      <c r="O100" s="125">
        <v>951</v>
      </c>
      <c r="P100" s="125">
        <v>0</v>
      </c>
      <c r="Q100" s="125">
        <f t="shared" si="7"/>
        <v>951</v>
      </c>
      <c r="R100" s="120" t="s">
        <v>507</v>
      </c>
      <c r="S100" s="128"/>
      <c r="T100" s="128"/>
    </row>
    <row r="101" spans="1:20" s="116" customFormat="1" ht="12.75" customHeight="1">
      <c r="A101" s="120">
        <v>72</v>
      </c>
      <c r="B101" s="214" t="s">
        <v>175</v>
      </c>
      <c r="C101" s="124" t="s">
        <v>1647</v>
      </c>
      <c r="D101" s="124" t="s">
        <v>1814</v>
      </c>
      <c r="E101" s="124"/>
      <c r="F101" s="124" t="s">
        <v>177</v>
      </c>
      <c r="G101" s="124" t="s">
        <v>1649</v>
      </c>
      <c r="H101" s="124" t="s">
        <v>1815</v>
      </c>
      <c r="I101" s="124">
        <v>19014632</v>
      </c>
      <c r="J101" s="124" t="s">
        <v>1651</v>
      </c>
      <c r="K101" s="120">
        <v>1</v>
      </c>
      <c r="L101" s="125">
        <v>289</v>
      </c>
      <c r="M101" s="125">
        <v>0</v>
      </c>
      <c r="N101" s="125">
        <f t="shared" si="6"/>
        <v>289</v>
      </c>
      <c r="O101" s="125">
        <v>289</v>
      </c>
      <c r="P101" s="125">
        <v>0</v>
      </c>
      <c r="Q101" s="125">
        <f t="shared" si="7"/>
        <v>289</v>
      </c>
      <c r="R101" s="120" t="s">
        <v>507</v>
      </c>
      <c r="S101" s="128"/>
      <c r="T101" s="128"/>
    </row>
    <row r="102" spans="1:20" s="116" customFormat="1" ht="12.75" customHeight="1">
      <c r="A102" s="120">
        <v>73</v>
      </c>
      <c r="B102" s="214" t="s">
        <v>175</v>
      </c>
      <c r="C102" s="124" t="s">
        <v>1647</v>
      </c>
      <c r="D102" s="124" t="s">
        <v>1744</v>
      </c>
      <c r="E102" s="124"/>
      <c r="F102" s="124" t="s">
        <v>177</v>
      </c>
      <c r="G102" s="124" t="s">
        <v>1649</v>
      </c>
      <c r="H102" s="124" t="s">
        <v>1816</v>
      </c>
      <c r="I102" s="124">
        <v>19555655</v>
      </c>
      <c r="J102" s="124" t="s">
        <v>1651</v>
      </c>
      <c r="K102" s="215">
        <v>1</v>
      </c>
      <c r="L102" s="125">
        <v>1056</v>
      </c>
      <c r="M102" s="125">
        <v>0</v>
      </c>
      <c r="N102" s="125">
        <f t="shared" si="6"/>
        <v>1056</v>
      </c>
      <c r="O102" s="125">
        <v>1056</v>
      </c>
      <c r="P102" s="125">
        <v>0</v>
      </c>
      <c r="Q102" s="125">
        <f t="shared" si="7"/>
        <v>1056</v>
      </c>
      <c r="R102" s="120" t="s">
        <v>507</v>
      </c>
      <c r="S102" s="128"/>
      <c r="T102" s="128"/>
    </row>
    <row r="103" spans="1:20" s="116" customFormat="1" ht="12.75" customHeight="1">
      <c r="A103" s="120">
        <v>74</v>
      </c>
      <c r="B103" s="214" t="s">
        <v>175</v>
      </c>
      <c r="C103" s="124" t="s">
        <v>1647</v>
      </c>
      <c r="D103" s="124" t="s">
        <v>1817</v>
      </c>
      <c r="E103" s="124"/>
      <c r="F103" s="124" t="s">
        <v>177</v>
      </c>
      <c r="G103" s="124" t="s">
        <v>1649</v>
      </c>
      <c r="H103" s="124" t="s">
        <v>1818</v>
      </c>
      <c r="I103" s="124">
        <v>21902971</v>
      </c>
      <c r="J103" s="124" t="s">
        <v>1651</v>
      </c>
      <c r="K103" s="216">
        <v>1</v>
      </c>
      <c r="L103" s="125">
        <v>722</v>
      </c>
      <c r="M103" s="125">
        <v>0</v>
      </c>
      <c r="N103" s="125">
        <f t="shared" si="6"/>
        <v>722</v>
      </c>
      <c r="O103" s="125">
        <v>722</v>
      </c>
      <c r="P103" s="125">
        <v>0</v>
      </c>
      <c r="Q103" s="125">
        <f t="shared" si="7"/>
        <v>722</v>
      </c>
      <c r="R103" s="120" t="s">
        <v>507</v>
      </c>
      <c r="S103" s="128"/>
      <c r="T103" s="128"/>
    </row>
    <row r="104" spans="1:20" s="116" customFormat="1" ht="12.75" customHeight="1">
      <c r="A104" s="120">
        <v>75</v>
      </c>
      <c r="B104" s="214" t="s">
        <v>175</v>
      </c>
      <c r="C104" s="124" t="s">
        <v>1647</v>
      </c>
      <c r="D104" s="124" t="s">
        <v>1819</v>
      </c>
      <c r="E104" s="124"/>
      <c r="F104" s="124" t="s">
        <v>177</v>
      </c>
      <c r="G104" s="124" t="s">
        <v>1649</v>
      </c>
      <c r="H104" s="124" t="s">
        <v>1820</v>
      </c>
      <c r="I104" s="124" t="s">
        <v>1821</v>
      </c>
      <c r="J104" s="124" t="s">
        <v>1651</v>
      </c>
      <c r="K104" s="120">
        <v>1</v>
      </c>
      <c r="L104" s="125">
        <v>1288</v>
      </c>
      <c r="M104" s="125">
        <v>0</v>
      </c>
      <c r="N104" s="125">
        <f t="shared" si="6"/>
        <v>1288</v>
      </c>
      <c r="O104" s="125">
        <v>1288</v>
      </c>
      <c r="P104" s="125">
        <v>0</v>
      </c>
      <c r="Q104" s="125">
        <f t="shared" si="7"/>
        <v>1288</v>
      </c>
      <c r="R104" s="120" t="s">
        <v>507</v>
      </c>
      <c r="S104" s="128"/>
      <c r="T104" s="128"/>
    </row>
    <row r="105" spans="1:20" s="116" customFormat="1" ht="12.75" customHeight="1">
      <c r="A105" s="120">
        <v>76</v>
      </c>
      <c r="B105" s="214" t="s">
        <v>175</v>
      </c>
      <c r="C105" s="124" t="s">
        <v>1647</v>
      </c>
      <c r="D105" s="124" t="s">
        <v>1814</v>
      </c>
      <c r="E105" s="124"/>
      <c r="F105" s="124" t="s">
        <v>177</v>
      </c>
      <c r="G105" s="124" t="s">
        <v>1649</v>
      </c>
      <c r="H105" s="124" t="s">
        <v>1822</v>
      </c>
      <c r="I105" s="124" t="s">
        <v>1823</v>
      </c>
      <c r="J105" s="124" t="s">
        <v>1651</v>
      </c>
      <c r="K105" s="120">
        <v>1</v>
      </c>
      <c r="L105" s="125">
        <v>271</v>
      </c>
      <c r="M105" s="125">
        <v>0</v>
      </c>
      <c r="N105" s="125">
        <f t="shared" si="6"/>
        <v>271</v>
      </c>
      <c r="O105" s="125">
        <v>271</v>
      </c>
      <c r="P105" s="125">
        <v>0</v>
      </c>
      <c r="Q105" s="125">
        <f t="shared" si="7"/>
        <v>271</v>
      </c>
      <c r="R105" s="120" t="s">
        <v>507</v>
      </c>
      <c r="S105" s="128"/>
      <c r="T105" s="128"/>
    </row>
    <row r="106" spans="1:20" s="116" customFormat="1" ht="12.75" customHeight="1">
      <c r="A106" s="120">
        <v>77</v>
      </c>
      <c r="B106" s="214" t="s">
        <v>175</v>
      </c>
      <c r="C106" s="124" t="s">
        <v>1647</v>
      </c>
      <c r="D106" s="124" t="s">
        <v>1659</v>
      </c>
      <c r="E106" s="124"/>
      <c r="F106" s="124" t="s">
        <v>177</v>
      </c>
      <c r="G106" s="124" t="s">
        <v>1649</v>
      </c>
      <c r="H106" s="124" t="s">
        <v>1824</v>
      </c>
      <c r="I106" s="124" t="s">
        <v>1825</v>
      </c>
      <c r="J106" s="124" t="s">
        <v>1651</v>
      </c>
      <c r="K106" s="120">
        <v>1</v>
      </c>
      <c r="L106" s="125">
        <v>2500</v>
      </c>
      <c r="M106" s="125">
        <v>0</v>
      </c>
      <c r="N106" s="125">
        <f t="shared" si="6"/>
        <v>2500</v>
      </c>
      <c r="O106" s="125">
        <v>2500</v>
      </c>
      <c r="P106" s="125">
        <v>0</v>
      </c>
      <c r="Q106" s="125">
        <f t="shared" si="7"/>
        <v>2500</v>
      </c>
      <c r="R106" s="120" t="s">
        <v>507</v>
      </c>
      <c r="S106" s="128"/>
      <c r="T106" s="128"/>
    </row>
    <row r="107" spans="1:20" s="116" customFormat="1" ht="12.75" customHeight="1">
      <c r="A107" s="120">
        <v>78</v>
      </c>
      <c r="B107" s="213" t="s">
        <v>175</v>
      </c>
      <c r="C107" s="124" t="s">
        <v>1647</v>
      </c>
      <c r="D107" s="124" t="s">
        <v>1826</v>
      </c>
      <c r="E107" s="124"/>
      <c r="F107" s="124" t="s">
        <v>177</v>
      </c>
      <c r="G107" s="124" t="s">
        <v>1649</v>
      </c>
      <c r="H107" s="124" t="s">
        <v>1827</v>
      </c>
      <c r="I107" s="124" t="s">
        <v>1828</v>
      </c>
      <c r="J107" s="124" t="s">
        <v>1651</v>
      </c>
      <c r="K107" s="120">
        <v>1</v>
      </c>
      <c r="L107" s="125">
        <v>1004</v>
      </c>
      <c r="M107" s="125">
        <v>0</v>
      </c>
      <c r="N107" s="125">
        <f t="shared" si="6"/>
        <v>1004</v>
      </c>
      <c r="O107" s="125">
        <v>1004</v>
      </c>
      <c r="P107" s="125">
        <v>0</v>
      </c>
      <c r="Q107" s="125">
        <f t="shared" si="7"/>
        <v>1004</v>
      </c>
      <c r="R107" s="120" t="s">
        <v>507</v>
      </c>
      <c r="S107" s="128"/>
      <c r="T107" s="128"/>
    </row>
    <row r="108" spans="1:20" s="116" customFormat="1" ht="12.75" customHeight="1">
      <c r="A108" s="120">
        <v>79</v>
      </c>
      <c r="B108" s="214" t="s">
        <v>175</v>
      </c>
      <c r="C108" s="124" t="s">
        <v>1647</v>
      </c>
      <c r="D108" s="124" t="s">
        <v>1792</v>
      </c>
      <c r="E108" s="124"/>
      <c r="F108" s="124" t="s">
        <v>177</v>
      </c>
      <c r="G108" s="124" t="s">
        <v>1649</v>
      </c>
      <c r="H108" s="124" t="s">
        <v>1829</v>
      </c>
      <c r="I108" s="124" t="s">
        <v>1830</v>
      </c>
      <c r="J108" s="124" t="s">
        <v>1651</v>
      </c>
      <c r="K108" s="120">
        <v>1</v>
      </c>
      <c r="L108" s="125">
        <v>1000</v>
      </c>
      <c r="M108" s="125">
        <v>0</v>
      </c>
      <c r="N108" s="125">
        <f t="shared" si="6"/>
        <v>1000</v>
      </c>
      <c r="O108" s="125">
        <v>1000</v>
      </c>
      <c r="P108" s="125">
        <v>0</v>
      </c>
      <c r="Q108" s="125">
        <f t="shared" si="7"/>
        <v>1000</v>
      </c>
      <c r="R108" s="120" t="s">
        <v>507</v>
      </c>
      <c r="S108" s="128"/>
      <c r="T108" s="128"/>
    </row>
    <row r="109" spans="1:20" s="116" customFormat="1" ht="12.75" customHeight="1">
      <c r="A109" s="120">
        <v>80</v>
      </c>
      <c r="B109" s="214" t="s">
        <v>175</v>
      </c>
      <c r="C109" s="124" t="s">
        <v>1647</v>
      </c>
      <c r="D109" s="124" t="s">
        <v>1795</v>
      </c>
      <c r="E109" s="124"/>
      <c r="F109" s="124" t="s">
        <v>177</v>
      </c>
      <c r="G109" s="124" t="s">
        <v>1649</v>
      </c>
      <c r="H109" s="124" t="s">
        <v>1831</v>
      </c>
      <c r="I109" s="124" t="s">
        <v>1832</v>
      </c>
      <c r="J109" s="124" t="s">
        <v>1651</v>
      </c>
      <c r="K109" s="120">
        <v>1</v>
      </c>
      <c r="L109" s="125">
        <v>625</v>
      </c>
      <c r="M109" s="125">
        <v>0</v>
      </c>
      <c r="N109" s="125">
        <f t="shared" si="6"/>
        <v>625</v>
      </c>
      <c r="O109" s="125">
        <v>625</v>
      </c>
      <c r="P109" s="125">
        <v>0</v>
      </c>
      <c r="Q109" s="125">
        <f t="shared" si="7"/>
        <v>625</v>
      </c>
      <c r="R109" s="120" t="s">
        <v>507</v>
      </c>
      <c r="S109" s="128"/>
      <c r="T109" s="128"/>
    </row>
    <row r="110" spans="1:20" s="116" customFormat="1" ht="12.75" customHeight="1">
      <c r="A110" s="120">
        <v>81</v>
      </c>
      <c r="B110" s="214" t="s">
        <v>175</v>
      </c>
      <c r="C110" s="124" t="s">
        <v>1647</v>
      </c>
      <c r="D110" s="124" t="s">
        <v>1772</v>
      </c>
      <c r="E110" s="124"/>
      <c r="F110" s="124" t="s">
        <v>177</v>
      </c>
      <c r="G110" s="124" t="s">
        <v>1649</v>
      </c>
      <c r="H110" s="124" t="s">
        <v>1833</v>
      </c>
      <c r="I110" s="124" t="s">
        <v>1834</v>
      </c>
      <c r="J110" s="124" t="s">
        <v>1651</v>
      </c>
      <c r="K110" s="120">
        <v>5</v>
      </c>
      <c r="L110" s="125">
        <v>4200</v>
      </c>
      <c r="M110" s="125">
        <v>0</v>
      </c>
      <c r="N110" s="125">
        <f t="shared" si="6"/>
        <v>4200</v>
      </c>
      <c r="O110" s="125">
        <v>4200</v>
      </c>
      <c r="P110" s="125">
        <v>0</v>
      </c>
      <c r="Q110" s="125">
        <f t="shared" si="7"/>
        <v>4200</v>
      </c>
      <c r="R110" s="120" t="s">
        <v>507</v>
      </c>
      <c r="S110" s="128"/>
      <c r="T110" s="128"/>
    </row>
    <row r="111" spans="1:20" s="116" customFormat="1" ht="12.75" customHeight="1">
      <c r="A111" s="120">
        <v>82</v>
      </c>
      <c r="B111" s="214" t="s">
        <v>175</v>
      </c>
      <c r="C111" s="124" t="s">
        <v>1647</v>
      </c>
      <c r="D111" s="124" t="s">
        <v>1835</v>
      </c>
      <c r="E111" s="124"/>
      <c r="F111" s="124" t="s">
        <v>177</v>
      </c>
      <c r="G111" s="124" t="s">
        <v>1649</v>
      </c>
      <c r="H111" s="124" t="s">
        <v>1836</v>
      </c>
      <c r="I111" s="124">
        <v>9592113</v>
      </c>
      <c r="J111" s="124" t="s">
        <v>1651</v>
      </c>
      <c r="K111" s="120">
        <v>2</v>
      </c>
      <c r="L111" s="125">
        <v>300</v>
      </c>
      <c r="M111" s="125">
        <v>0</v>
      </c>
      <c r="N111" s="125">
        <f t="shared" si="6"/>
        <v>300</v>
      </c>
      <c r="O111" s="125">
        <v>300</v>
      </c>
      <c r="P111" s="125">
        <v>0</v>
      </c>
      <c r="Q111" s="125">
        <f t="shared" si="7"/>
        <v>300</v>
      </c>
      <c r="R111" s="120" t="s">
        <v>507</v>
      </c>
      <c r="S111" s="128"/>
      <c r="T111" s="128"/>
    </row>
    <row r="112" spans="1:20" s="116" customFormat="1" ht="12.75" customHeight="1">
      <c r="A112" s="120">
        <v>83</v>
      </c>
      <c r="B112" s="214" t="s">
        <v>175</v>
      </c>
      <c r="C112" s="124" t="s">
        <v>1647</v>
      </c>
      <c r="D112" s="124" t="s">
        <v>178</v>
      </c>
      <c r="E112" s="124"/>
      <c r="F112" s="124" t="s">
        <v>177</v>
      </c>
      <c r="G112" s="124" t="s">
        <v>1649</v>
      </c>
      <c r="H112" s="124" t="s">
        <v>1837</v>
      </c>
      <c r="I112" s="124" t="s">
        <v>1838</v>
      </c>
      <c r="J112" s="124" t="s">
        <v>1651</v>
      </c>
      <c r="K112" s="215">
        <v>2</v>
      </c>
      <c r="L112" s="125">
        <v>90</v>
      </c>
      <c r="M112" s="125">
        <v>0</v>
      </c>
      <c r="N112" s="125">
        <f t="shared" si="6"/>
        <v>90</v>
      </c>
      <c r="O112" s="125">
        <v>90</v>
      </c>
      <c r="P112" s="125">
        <v>0</v>
      </c>
      <c r="Q112" s="125">
        <f t="shared" si="7"/>
        <v>90</v>
      </c>
      <c r="R112" s="120" t="s">
        <v>507</v>
      </c>
      <c r="S112" s="128"/>
      <c r="T112" s="128"/>
    </row>
    <row r="113" spans="1:20" s="116" customFormat="1" ht="12.75" customHeight="1">
      <c r="A113" s="120">
        <v>84</v>
      </c>
      <c r="B113" s="214" t="s">
        <v>175</v>
      </c>
      <c r="C113" s="124" t="s">
        <v>1647</v>
      </c>
      <c r="D113" s="124" t="s">
        <v>1716</v>
      </c>
      <c r="E113" s="124"/>
      <c r="F113" s="124" t="s">
        <v>1839</v>
      </c>
      <c r="G113" s="124" t="s">
        <v>1649</v>
      </c>
      <c r="H113" s="124" t="s">
        <v>1840</v>
      </c>
      <c r="I113" s="124" t="s">
        <v>1841</v>
      </c>
      <c r="J113" s="124" t="s">
        <v>1651</v>
      </c>
      <c r="K113" s="216" t="s">
        <v>19</v>
      </c>
      <c r="L113" s="125">
        <v>1000</v>
      </c>
      <c r="M113" s="125">
        <v>0</v>
      </c>
      <c r="N113" s="125">
        <f t="shared" si="6"/>
        <v>1000</v>
      </c>
      <c r="O113" s="125">
        <v>1000</v>
      </c>
      <c r="P113" s="125">
        <v>0</v>
      </c>
      <c r="Q113" s="125">
        <f t="shared" si="7"/>
        <v>1000</v>
      </c>
      <c r="R113" s="120" t="s">
        <v>507</v>
      </c>
      <c r="S113" s="128"/>
      <c r="T113" s="128"/>
    </row>
    <row r="114" spans="1:20" s="116" customFormat="1" ht="12.75" customHeight="1">
      <c r="A114" s="120">
        <v>85</v>
      </c>
      <c r="B114" s="214" t="s">
        <v>175</v>
      </c>
      <c r="C114" s="124" t="s">
        <v>1647</v>
      </c>
      <c r="D114" s="124" t="s">
        <v>1664</v>
      </c>
      <c r="E114" s="124"/>
      <c r="F114" s="124" t="s">
        <v>177</v>
      </c>
      <c r="G114" s="124" t="s">
        <v>1649</v>
      </c>
      <c r="H114" s="124" t="s">
        <v>1842</v>
      </c>
      <c r="I114" s="124" t="s">
        <v>1843</v>
      </c>
      <c r="J114" s="124" t="s">
        <v>1651</v>
      </c>
      <c r="K114" s="120" t="s">
        <v>19</v>
      </c>
      <c r="L114" s="125">
        <v>1000</v>
      </c>
      <c r="M114" s="125">
        <v>0</v>
      </c>
      <c r="N114" s="125">
        <f t="shared" si="6"/>
        <v>1000</v>
      </c>
      <c r="O114" s="125">
        <v>1000</v>
      </c>
      <c r="P114" s="125">
        <v>0</v>
      </c>
      <c r="Q114" s="125">
        <f t="shared" si="7"/>
        <v>1000</v>
      </c>
      <c r="R114" s="120" t="s">
        <v>507</v>
      </c>
      <c r="S114" s="128"/>
      <c r="T114" s="128"/>
    </row>
    <row r="115" spans="1:20" s="116" customFormat="1" ht="12.75" customHeight="1">
      <c r="A115" s="120">
        <v>86</v>
      </c>
      <c r="B115" s="214" t="s">
        <v>175</v>
      </c>
      <c r="C115" s="124" t="s">
        <v>1647</v>
      </c>
      <c r="D115" s="124" t="s">
        <v>1844</v>
      </c>
      <c r="E115" s="124"/>
      <c r="F115" s="124" t="s">
        <v>177</v>
      </c>
      <c r="G115" s="124" t="s">
        <v>1649</v>
      </c>
      <c r="H115" s="124" t="s">
        <v>1845</v>
      </c>
      <c r="I115" s="124" t="s">
        <v>1846</v>
      </c>
      <c r="J115" s="124" t="s">
        <v>1651</v>
      </c>
      <c r="K115" s="120" t="s">
        <v>19</v>
      </c>
      <c r="L115" s="125">
        <v>600</v>
      </c>
      <c r="M115" s="125">
        <v>0</v>
      </c>
      <c r="N115" s="125">
        <f t="shared" si="6"/>
        <v>600</v>
      </c>
      <c r="O115" s="125">
        <v>600</v>
      </c>
      <c r="P115" s="125">
        <v>0</v>
      </c>
      <c r="Q115" s="125">
        <f t="shared" si="7"/>
        <v>600</v>
      </c>
      <c r="R115" s="120" t="s">
        <v>507</v>
      </c>
      <c r="S115" s="128"/>
      <c r="T115" s="128"/>
    </row>
    <row r="116" spans="1:20" s="116" customFormat="1" ht="12.75" customHeight="1">
      <c r="A116" s="120">
        <v>87</v>
      </c>
      <c r="B116" s="214" t="s">
        <v>175</v>
      </c>
      <c r="C116" s="124" t="s">
        <v>1647</v>
      </c>
      <c r="D116" s="124" t="s">
        <v>1659</v>
      </c>
      <c r="E116" s="124"/>
      <c r="F116" s="124" t="s">
        <v>177</v>
      </c>
      <c r="G116" s="124" t="s">
        <v>178</v>
      </c>
      <c r="H116" s="124" t="s">
        <v>1847</v>
      </c>
      <c r="I116" s="124" t="s">
        <v>1848</v>
      </c>
      <c r="J116" s="124" t="s">
        <v>1651</v>
      </c>
      <c r="K116" s="120" t="s">
        <v>19</v>
      </c>
      <c r="L116" s="125">
        <v>1500</v>
      </c>
      <c r="M116" s="125">
        <v>0</v>
      </c>
      <c r="N116" s="125">
        <f t="shared" si="6"/>
        <v>1500</v>
      </c>
      <c r="O116" s="125">
        <v>1500</v>
      </c>
      <c r="P116" s="125">
        <v>0</v>
      </c>
      <c r="Q116" s="125">
        <f t="shared" si="7"/>
        <v>1500</v>
      </c>
      <c r="R116" s="120" t="s">
        <v>507</v>
      </c>
      <c r="S116" s="128"/>
      <c r="T116" s="128"/>
    </row>
    <row r="117" spans="1:20" s="116" customFormat="1" ht="12.75" customHeight="1">
      <c r="A117" s="367"/>
      <c r="B117" s="367"/>
      <c r="C117" s="367"/>
      <c r="D117" s="367"/>
      <c r="E117" s="367"/>
      <c r="F117" s="367"/>
      <c r="G117" s="367"/>
      <c r="H117" s="367"/>
      <c r="I117" s="367"/>
      <c r="J117" s="367"/>
      <c r="K117" s="367"/>
      <c r="L117" s="127">
        <f t="shared" ref="L117:Q117" si="8">SUM(L30:L116)</f>
        <v>227585</v>
      </c>
      <c r="M117" s="127">
        <f t="shared" si="8"/>
        <v>0</v>
      </c>
      <c r="N117" s="127">
        <f t="shared" si="8"/>
        <v>227585</v>
      </c>
      <c r="O117" s="127">
        <f t="shared" si="8"/>
        <v>227585</v>
      </c>
      <c r="P117" s="127">
        <f t="shared" si="8"/>
        <v>0</v>
      </c>
      <c r="Q117" s="127">
        <f t="shared" si="8"/>
        <v>227585</v>
      </c>
      <c r="R117" s="126"/>
    </row>
    <row r="118" spans="1:20" ht="36" customHeight="1">
      <c r="A118" s="368"/>
      <c r="B118" s="368"/>
      <c r="C118" s="368"/>
      <c r="D118" s="368"/>
      <c r="E118" s="368"/>
      <c r="F118" s="368"/>
      <c r="G118" s="368"/>
      <c r="H118" s="368"/>
      <c r="I118" s="368"/>
      <c r="J118" s="368"/>
      <c r="K118" s="368"/>
      <c r="L118" s="368"/>
      <c r="M118" s="368"/>
      <c r="N118" s="368"/>
      <c r="O118" s="368"/>
      <c r="P118" s="368"/>
      <c r="Q118" s="368"/>
      <c r="R118" s="72"/>
    </row>
    <row r="119" spans="1:20" s="116" customFormat="1" ht="31.95" customHeight="1">
      <c r="A119" s="118" t="s">
        <v>18</v>
      </c>
      <c r="B119" s="369" t="s">
        <v>2255</v>
      </c>
      <c r="C119" s="369"/>
      <c r="D119" s="369"/>
      <c r="E119" s="369"/>
      <c r="F119" s="369"/>
      <c r="G119" s="369"/>
      <c r="H119" s="369"/>
      <c r="I119" s="369"/>
      <c r="J119" s="369"/>
      <c r="K119" s="369"/>
      <c r="L119" s="370" t="s">
        <v>2256</v>
      </c>
      <c r="M119" s="371"/>
      <c r="N119" s="372"/>
      <c r="O119" s="373" t="s">
        <v>2257</v>
      </c>
      <c r="P119" s="373"/>
      <c r="Q119" s="373"/>
      <c r="R119" s="366" t="s">
        <v>20</v>
      </c>
    </row>
    <row r="120" spans="1:20" s="116" customFormat="1" ht="42" customHeight="1">
      <c r="A120" s="121" t="s">
        <v>7</v>
      </c>
      <c r="B120" s="122" t="s">
        <v>29</v>
      </c>
      <c r="C120" s="122" t="s">
        <v>4</v>
      </c>
      <c r="D120" s="123" t="s">
        <v>5</v>
      </c>
      <c r="E120" s="123" t="s">
        <v>6</v>
      </c>
      <c r="F120" s="123" t="s">
        <v>8</v>
      </c>
      <c r="G120" s="123" t="s">
        <v>9</v>
      </c>
      <c r="H120" s="123" t="s">
        <v>22</v>
      </c>
      <c r="I120" s="123" t="s">
        <v>10</v>
      </c>
      <c r="J120" s="123" t="s">
        <v>11</v>
      </c>
      <c r="K120" s="121" t="s">
        <v>12</v>
      </c>
      <c r="L120" s="119" t="s">
        <v>13</v>
      </c>
      <c r="M120" s="121" t="s">
        <v>14</v>
      </c>
      <c r="N120" s="121" t="s">
        <v>15</v>
      </c>
      <c r="O120" s="119" t="s">
        <v>13</v>
      </c>
      <c r="P120" s="121" t="s">
        <v>14</v>
      </c>
      <c r="Q120" s="121" t="s">
        <v>15</v>
      </c>
      <c r="R120" s="366"/>
    </row>
    <row r="121" spans="1:20" s="116" customFormat="1" ht="12.75" customHeight="1">
      <c r="A121" s="120">
        <v>1</v>
      </c>
      <c r="B121" s="124" t="s">
        <v>2258</v>
      </c>
      <c r="C121" s="124" t="s">
        <v>1305</v>
      </c>
      <c r="D121" s="124" t="s">
        <v>2259</v>
      </c>
      <c r="E121" s="124"/>
      <c r="F121" s="124" t="s">
        <v>1635</v>
      </c>
      <c r="G121" s="124" t="s">
        <v>1636</v>
      </c>
      <c r="H121" s="262" t="s">
        <v>2260</v>
      </c>
      <c r="I121" s="124" t="s">
        <v>2261</v>
      </c>
      <c r="J121" s="124" t="s">
        <v>252</v>
      </c>
      <c r="K121" s="263">
        <v>3</v>
      </c>
      <c r="L121" s="264">
        <v>708</v>
      </c>
      <c r="M121" s="264">
        <v>389</v>
      </c>
      <c r="N121" s="264">
        <f>L121+M121</f>
        <v>1097</v>
      </c>
      <c r="O121" s="264">
        <v>708</v>
      </c>
      <c r="P121" s="264">
        <v>389</v>
      </c>
      <c r="Q121" s="264">
        <f>O121+P121</f>
        <v>1097</v>
      </c>
      <c r="R121" s="120" t="s">
        <v>507</v>
      </c>
      <c r="S121" s="265"/>
    </row>
    <row r="122" spans="1:20" s="116" customFormat="1" ht="12.75" customHeight="1">
      <c r="A122" s="120">
        <v>2</v>
      </c>
      <c r="B122" s="124" t="s">
        <v>2258</v>
      </c>
      <c r="C122" s="124" t="s">
        <v>1305</v>
      </c>
      <c r="D122" s="124" t="s">
        <v>2190</v>
      </c>
      <c r="E122" s="124"/>
      <c r="F122" s="124" t="s">
        <v>2191</v>
      </c>
      <c r="G122" s="124" t="s">
        <v>528</v>
      </c>
      <c r="H122" s="262" t="s">
        <v>2262</v>
      </c>
      <c r="I122" s="124" t="s">
        <v>2263</v>
      </c>
      <c r="J122" s="124" t="s">
        <v>252</v>
      </c>
      <c r="K122" s="263">
        <v>1.6</v>
      </c>
      <c r="L122" s="264">
        <v>2807</v>
      </c>
      <c r="M122" s="264">
        <v>1471</v>
      </c>
      <c r="N122" s="264">
        <f t="shared" ref="N122:N185" si="9">L122+M122</f>
        <v>4278</v>
      </c>
      <c r="O122" s="264">
        <v>2807</v>
      </c>
      <c r="P122" s="264">
        <v>1471</v>
      </c>
      <c r="Q122" s="264">
        <f t="shared" ref="Q122:Q185" si="10">O122+P122</f>
        <v>4278</v>
      </c>
      <c r="R122" s="120" t="s">
        <v>507</v>
      </c>
      <c r="S122" s="265"/>
    </row>
    <row r="123" spans="1:20" s="116" customFormat="1" ht="12.75" customHeight="1">
      <c r="A123" s="120">
        <v>3</v>
      </c>
      <c r="B123" s="124" t="s">
        <v>2258</v>
      </c>
      <c r="C123" s="124" t="s">
        <v>1305</v>
      </c>
      <c r="D123" s="124" t="s">
        <v>2190</v>
      </c>
      <c r="E123" s="124"/>
      <c r="F123" s="124" t="s">
        <v>2191</v>
      </c>
      <c r="G123" s="124" t="s">
        <v>528</v>
      </c>
      <c r="H123" s="262" t="s">
        <v>2264</v>
      </c>
      <c r="I123" s="124" t="s">
        <v>2265</v>
      </c>
      <c r="J123" s="124" t="s">
        <v>252</v>
      </c>
      <c r="K123" s="263">
        <v>1.3</v>
      </c>
      <c r="L123" s="264">
        <v>1169</v>
      </c>
      <c r="M123" s="264">
        <v>617</v>
      </c>
      <c r="N123" s="264">
        <f t="shared" si="9"/>
        <v>1786</v>
      </c>
      <c r="O123" s="264">
        <v>1169</v>
      </c>
      <c r="P123" s="264">
        <v>617</v>
      </c>
      <c r="Q123" s="264">
        <f t="shared" si="10"/>
        <v>1786</v>
      </c>
      <c r="R123" s="120" t="s">
        <v>507</v>
      </c>
      <c r="S123" s="265"/>
    </row>
    <row r="124" spans="1:20" s="116" customFormat="1" ht="12.75" customHeight="1">
      <c r="A124" s="120">
        <v>4</v>
      </c>
      <c r="B124" s="124" t="s">
        <v>2258</v>
      </c>
      <c r="C124" s="124" t="s">
        <v>1305</v>
      </c>
      <c r="D124" s="124" t="s">
        <v>2190</v>
      </c>
      <c r="E124" s="124"/>
      <c r="F124" s="124" t="s">
        <v>2191</v>
      </c>
      <c r="G124" s="124" t="s">
        <v>528</v>
      </c>
      <c r="H124" s="262" t="s">
        <v>2266</v>
      </c>
      <c r="I124" s="124" t="s">
        <v>2267</v>
      </c>
      <c r="J124" s="124" t="s">
        <v>252</v>
      </c>
      <c r="K124" s="263">
        <v>3</v>
      </c>
      <c r="L124" s="264">
        <v>896</v>
      </c>
      <c r="M124" s="264">
        <v>508</v>
      </c>
      <c r="N124" s="264">
        <f t="shared" si="9"/>
        <v>1404</v>
      </c>
      <c r="O124" s="264">
        <v>896</v>
      </c>
      <c r="P124" s="264">
        <v>508</v>
      </c>
      <c r="Q124" s="264">
        <f t="shared" si="10"/>
        <v>1404</v>
      </c>
      <c r="R124" s="120" t="s">
        <v>507</v>
      </c>
      <c r="S124" s="265"/>
    </row>
    <row r="125" spans="1:20" s="116" customFormat="1" ht="12.75" customHeight="1">
      <c r="A125" s="120">
        <v>5</v>
      </c>
      <c r="B125" s="124" t="s">
        <v>2258</v>
      </c>
      <c r="C125" s="124" t="s">
        <v>1305</v>
      </c>
      <c r="D125" s="124" t="s">
        <v>2190</v>
      </c>
      <c r="E125" s="124"/>
      <c r="F125" s="124" t="s">
        <v>2191</v>
      </c>
      <c r="G125" s="124" t="s">
        <v>528</v>
      </c>
      <c r="H125" s="262" t="s">
        <v>2268</v>
      </c>
      <c r="I125" s="124" t="s">
        <v>2269</v>
      </c>
      <c r="J125" s="124" t="s">
        <v>252</v>
      </c>
      <c r="K125" s="263">
        <v>3</v>
      </c>
      <c r="L125" s="264">
        <v>2337</v>
      </c>
      <c r="M125" s="264">
        <v>1256</v>
      </c>
      <c r="N125" s="264">
        <f t="shared" si="9"/>
        <v>3593</v>
      </c>
      <c r="O125" s="264">
        <v>2337</v>
      </c>
      <c r="P125" s="264">
        <v>1256</v>
      </c>
      <c r="Q125" s="264">
        <f t="shared" si="10"/>
        <v>3593</v>
      </c>
      <c r="R125" s="120" t="s">
        <v>507</v>
      </c>
      <c r="S125" s="265"/>
    </row>
    <row r="126" spans="1:20" s="116" customFormat="1" ht="12.75" customHeight="1">
      <c r="A126" s="120">
        <v>6</v>
      </c>
      <c r="B126" s="124" t="s">
        <v>2258</v>
      </c>
      <c r="C126" s="124" t="s">
        <v>1305</v>
      </c>
      <c r="D126" s="124" t="s">
        <v>2190</v>
      </c>
      <c r="E126" s="124"/>
      <c r="F126" s="124" t="s">
        <v>2191</v>
      </c>
      <c r="G126" s="124" t="s">
        <v>528</v>
      </c>
      <c r="H126" s="262" t="s">
        <v>2270</v>
      </c>
      <c r="I126" s="124" t="s">
        <v>2271</v>
      </c>
      <c r="J126" s="124" t="s">
        <v>252</v>
      </c>
      <c r="K126" s="263">
        <v>3</v>
      </c>
      <c r="L126" s="264">
        <v>1804</v>
      </c>
      <c r="M126" s="264">
        <v>2182</v>
      </c>
      <c r="N126" s="264">
        <f t="shared" si="9"/>
        <v>3986</v>
      </c>
      <c r="O126" s="264">
        <v>1804</v>
      </c>
      <c r="P126" s="264">
        <v>2182</v>
      </c>
      <c r="Q126" s="264">
        <f t="shared" si="10"/>
        <v>3986</v>
      </c>
      <c r="R126" s="120" t="s">
        <v>507</v>
      </c>
      <c r="S126" s="265"/>
    </row>
    <row r="127" spans="1:20" s="116" customFormat="1" ht="12.75" customHeight="1">
      <c r="A127" s="120">
        <v>7</v>
      </c>
      <c r="B127" s="124" t="s">
        <v>2258</v>
      </c>
      <c r="C127" s="124" t="s">
        <v>1305</v>
      </c>
      <c r="D127" s="124" t="s">
        <v>2190</v>
      </c>
      <c r="E127" s="124"/>
      <c r="F127" s="124" t="s">
        <v>2191</v>
      </c>
      <c r="G127" s="124" t="s">
        <v>528</v>
      </c>
      <c r="H127" s="262" t="s">
        <v>2272</v>
      </c>
      <c r="I127" s="124" t="s">
        <v>2273</v>
      </c>
      <c r="J127" s="124" t="s">
        <v>252</v>
      </c>
      <c r="K127" s="263">
        <v>3</v>
      </c>
      <c r="L127" s="264">
        <v>1114</v>
      </c>
      <c r="M127" s="264">
        <v>577</v>
      </c>
      <c r="N127" s="264">
        <f t="shared" si="9"/>
        <v>1691</v>
      </c>
      <c r="O127" s="264">
        <v>1114</v>
      </c>
      <c r="P127" s="264">
        <v>577</v>
      </c>
      <c r="Q127" s="264">
        <f t="shared" si="10"/>
        <v>1691</v>
      </c>
      <c r="R127" s="120" t="s">
        <v>507</v>
      </c>
      <c r="S127" s="265"/>
    </row>
    <row r="128" spans="1:20" s="116" customFormat="1" ht="12.75" customHeight="1">
      <c r="A128" s="120">
        <v>8</v>
      </c>
      <c r="B128" s="124" t="s">
        <v>2258</v>
      </c>
      <c r="C128" s="124" t="s">
        <v>1305</v>
      </c>
      <c r="D128" s="124" t="s">
        <v>2190</v>
      </c>
      <c r="E128" s="124"/>
      <c r="F128" s="124" t="s">
        <v>2191</v>
      </c>
      <c r="G128" s="124" t="s">
        <v>528</v>
      </c>
      <c r="H128" s="262" t="s">
        <v>2274</v>
      </c>
      <c r="I128" s="124" t="s">
        <v>2275</v>
      </c>
      <c r="J128" s="124" t="s">
        <v>252</v>
      </c>
      <c r="K128" s="263">
        <v>3</v>
      </c>
      <c r="L128" s="264">
        <v>766</v>
      </c>
      <c r="M128" s="264">
        <v>1573</v>
      </c>
      <c r="N128" s="264">
        <f t="shared" si="9"/>
        <v>2339</v>
      </c>
      <c r="O128" s="264">
        <v>766</v>
      </c>
      <c r="P128" s="264">
        <v>1573</v>
      </c>
      <c r="Q128" s="264">
        <f t="shared" si="10"/>
        <v>2339</v>
      </c>
      <c r="R128" s="120" t="s">
        <v>507</v>
      </c>
      <c r="S128" s="265"/>
    </row>
    <row r="129" spans="1:19" s="116" customFormat="1" ht="12.75" customHeight="1">
      <c r="A129" s="120">
        <v>9</v>
      </c>
      <c r="B129" s="124" t="s">
        <v>2258</v>
      </c>
      <c r="C129" s="124" t="s">
        <v>1305</v>
      </c>
      <c r="D129" s="124" t="s">
        <v>2276</v>
      </c>
      <c r="E129" s="124"/>
      <c r="F129" s="124" t="s">
        <v>1635</v>
      </c>
      <c r="G129" s="124" t="s">
        <v>1636</v>
      </c>
      <c r="H129" s="262" t="s">
        <v>2277</v>
      </c>
      <c r="I129" s="124" t="s">
        <v>2278</v>
      </c>
      <c r="J129" s="124" t="s">
        <v>252</v>
      </c>
      <c r="K129" s="263">
        <v>3</v>
      </c>
      <c r="L129" s="264">
        <v>6285</v>
      </c>
      <c r="M129" s="264">
        <v>3425</v>
      </c>
      <c r="N129" s="264">
        <f t="shared" si="9"/>
        <v>9710</v>
      </c>
      <c r="O129" s="264">
        <v>6285</v>
      </c>
      <c r="P129" s="264">
        <v>3425</v>
      </c>
      <c r="Q129" s="264">
        <f t="shared" si="10"/>
        <v>9710</v>
      </c>
      <c r="R129" s="120" t="s">
        <v>507</v>
      </c>
      <c r="S129" s="265"/>
    </row>
    <row r="130" spans="1:19" s="116" customFormat="1" ht="12.75" customHeight="1">
      <c r="A130" s="120">
        <v>10</v>
      </c>
      <c r="B130" s="124" t="s">
        <v>2258</v>
      </c>
      <c r="C130" s="124" t="s">
        <v>1305</v>
      </c>
      <c r="D130" s="124" t="s">
        <v>2259</v>
      </c>
      <c r="E130" s="124"/>
      <c r="F130" s="124" t="s">
        <v>1635</v>
      </c>
      <c r="G130" s="124" t="s">
        <v>1636</v>
      </c>
      <c r="H130" s="262" t="s">
        <v>2279</v>
      </c>
      <c r="I130" s="124" t="s">
        <v>2280</v>
      </c>
      <c r="J130" s="124" t="s">
        <v>252</v>
      </c>
      <c r="K130" s="263">
        <v>3</v>
      </c>
      <c r="L130" s="264">
        <v>949</v>
      </c>
      <c r="M130" s="264">
        <v>510</v>
      </c>
      <c r="N130" s="264">
        <f t="shared" si="9"/>
        <v>1459</v>
      </c>
      <c r="O130" s="264">
        <v>949</v>
      </c>
      <c r="P130" s="264">
        <v>510</v>
      </c>
      <c r="Q130" s="264">
        <f t="shared" si="10"/>
        <v>1459</v>
      </c>
      <c r="R130" s="120" t="s">
        <v>507</v>
      </c>
      <c r="S130" s="265"/>
    </row>
    <row r="131" spans="1:19" s="116" customFormat="1" ht="12.75" customHeight="1">
      <c r="A131" s="120">
        <v>11</v>
      </c>
      <c r="B131" s="124" t="s">
        <v>2258</v>
      </c>
      <c r="C131" s="124" t="s">
        <v>1305</v>
      </c>
      <c r="D131" s="124" t="s">
        <v>2209</v>
      </c>
      <c r="E131" s="124"/>
      <c r="F131" s="124" t="s">
        <v>1635</v>
      </c>
      <c r="G131" s="124" t="s">
        <v>1636</v>
      </c>
      <c r="H131" s="262" t="s">
        <v>2281</v>
      </c>
      <c r="I131" s="124" t="s">
        <v>2282</v>
      </c>
      <c r="J131" s="124" t="s">
        <v>252</v>
      </c>
      <c r="K131" s="263">
        <v>6</v>
      </c>
      <c r="L131" s="264">
        <v>404</v>
      </c>
      <c r="M131" s="264">
        <v>544</v>
      </c>
      <c r="N131" s="264">
        <f t="shared" si="9"/>
        <v>948</v>
      </c>
      <c r="O131" s="264">
        <v>404</v>
      </c>
      <c r="P131" s="264">
        <v>544</v>
      </c>
      <c r="Q131" s="264">
        <f t="shared" si="10"/>
        <v>948</v>
      </c>
      <c r="R131" s="120" t="s">
        <v>507</v>
      </c>
      <c r="S131" s="265"/>
    </row>
    <row r="132" spans="1:19" s="116" customFormat="1" ht="12.75" customHeight="1">
      <c r="A132" s="120">
        <v>12</v>
      </c>
      <c r="B132" s="124" t="s">
        <v>2258</v>
      </c>
      <c r="C132" s="124" t="s">
        <v>1305</v>
      </c>
      <c r="D132" s="124" t="s">
        <v>2209</v>
      </c>
      <c r="E132" s="124"/>
      <c r="F132" s="124" t="s">
        <v>1635</v>
      </c>
      <c r="G132" s="124" t="s">
        <v>1636</v>
      </c>
      <c r="H132" s="262" t="s">
        <v>2283</v>
      </c>
      <c r="I132" s="124" t="s">
        <v>2284</v>
      </c>
      <c r="J132" s="124" t="s">
        <v>252</v>
      </c>
      <c r="K132" s="263">
        <v>3</v>
      </c>
      <c r="L132" s="264">
        <v>580</v>
      </c>
      <c r="M132" s="264">
        <v>1380</v>
      </c>
      <c r="N132" s="264">
        <f t="shared" si="9"/>
        <v>1960</v>
      </c>
      <c r="O132" s="264">
        <v>580</v>
      </c>
      <c r="P132" s="264">
        <v>1380</v>
      </c>
      <c r="Q132" s="264">
        <f t="shared" si="10"/>
        <v>1960</v>
      </c>
      <c r="R132" s="120" t="s">
        <v>507</v>
      </c>
      <c r="S132" s="265"/>
    </row>
    <row r="133" spans="1:19" s="116" customFormat="1" ht="12.75" customHeight="1">
      <c r="A133" s="120">
        <v>13</v>
      </c>
      <c r="B133" s="124" t="s">
        <v>2258</v>
      </c>
      <c r="C133" s="124" t="s">
        <v>1305</v>
      </c>
      <c r="D133" s="124" t="s">
        <v>2209</v>
      </c>
      <c r="E133" s="124"/>
      <c r="F133" s="124" t="s">
        <v>1635</v>
      </c>
      <c r="G133" s="124" t="s">
        <v>1636</v>
      </c>
      <c r="H133" s="262" t="s">
        <v>2285</v>
      </c>
      <c r="I133" s="124" t="s">
        <v>2286</v>
      </c>
      <c r="J133" s="124" t="s">
        <v>252</v>
      </c>
      <c r="K133" s="263">
        <v>3</v>
      </c>
      <c r="L133" s="264">
        <v>932</v>
      </c>
      <c r="M133" s="264">
        <v>501</v>
      </c>
      <c r="N133" s="264">
        <f t="shared" si="9"/>
        <v>1433</v>
      </c>
      <c r="O133" s="264">
        <v>932</v>
      </c>
      <c r="P133" s="264">
        <v>501</v>
      </c>
      <c r="Q133" s="264">
        <f t="shared" si="10"/>
        <v>1433</v>
      </c>
      <c r="R133" s="120" t="s">
        <v>507</v>
      </c>
      <c r="S133" s="265"/>
    </row>
    <row r="134" spans="1:19" s="116" customFormat="1" ht="12.75" customHeight="1">
      <c r="A134" s="120">
        <v>14</v>
      </c>
      <c r="B134" s="124" t="s">
        <v>2258</v>
      </c>
      <c r="C134" s="124" t="s">
        <v>1305</v>
      </c>
      <c r="D134" s="124" t="s">
        <v>2287</v>
      </c>
      <c r="E134" s="124"/>
      <c r="F134" s="124" t="s">
        <v>1635</v>
      </c>
      <c r="G134" s="124" t="s">
        <v>1636</v>
      </c>
      <c r="H134" s="262" t="s">
        <v>2288</v>
      </c>
      <c r="I134" s="124" t="s">
        <v>2289</v>
      </c>
      <c r="J134" s="124" t="s">
        <v>252</v>
      </c>
      <c r="K134" s="263">
        <v>3</v>
      </c>
      <c r="L134" s="264">
        <v>2844</v>
      </c>
      <c r="M134" s="264">
        <v>1508</v>
      </c>
      <c r="N134" s="264">
        <f t="shared" si="9"/>
        <v>4352</v>
      </c>
      <c r="O134" s="264">
        <v>2844</v>
      </c>
      <c r="P134" s="264">
        <v>1508</v>
      </c>
      <c r="Q134" s="264">
        <f t="shared" si="10"/>
        <v>4352</v>
      </c>
      <c r="R134" s="120" t="s">
        <v>507</v>
      </c>
      <c r="S134" s="265"/>
    </row>
    <row r="135" spans="1:19" s="116" customFormat="1" ht="12.75" customHeight="1">
      <c r="A135" s="120">
        <v>15</v>
      </c>
      <c r="B135" s="124" t="s">
        <v>2258</v>
      </c>
      <c r="C135" s="124" t="s">
        <v>1305</v>
      </c>
      <c r="D135" s="124" t="s">
        <v>2290</v>
      </c>
      <c r="E135" s="124"/>
      <c r="F135" s="124" t="s">
        <v>1635</v>
      </c>
      <c r="G135" s="124" t="s">
        <v>1636</v>
      </c>
      <c r="H135" s="262" t="s">
        <v>2291</v>
      </c>
      <c r="I135" s="124" t="s">
        <v>2292</v>
      </c>
      <c r="J135" s="124" t="s">
        <v>252</v>
      </c>
      <c r="K135" s="263">
        <v>3</v>
      </c>
      <c r="L135" s="264">
        <v>1197</v>
      </c>
      <c r="M135" s="264">
        <v>4134</v>
      </c>
      <c r="N135" s="264">
        <f t="shared" si="9"/>
        <v>5331</v>
      </c>
      <c r="O135" s="264">
        <v>1197</v>
      </c>
      <c r="P135" s="264">
        <v>4134</v>
      </c>
      <c r="Q135" s="264">
        <f t="shared" si="10"/>
        <v>5331</v>
      </c>
      <c r="R135" s="120" t="s">
        <v>507</v>
      </c>
      <c r="S135" s="265"/>
    </row>
    <row r="136" spans="1:19" s="116" customFormat="1" ht="12.75" customHeight="1">
      <c r="A136" s="120">
        <v>16</v>
      </c>
      <c r="B136" s="124" t="s">
        <v>2258</v>
      </c>
      <c r="C136" s="124" t="s">
        <v>1305</v>
      </c>
      <c r="D136" s="124" t="s">
        <v>2293</v>
      </c>
      <c r="E136" s="124"/>
      <c r="F136" s="124" t="s">
        <v>1635</v>
      </c>
      <c r="G136" s="124" t="s">
        <v>1636</v>
      </c>
      <c r="H136" s="262" t="s">
        <v>2294</v>
      </c>
      <c r="I136" s="124" t="s">
        <v>2295</v>
      </c>
      <c r="J136" s="124" t="s">
        <v>252</v>
      </c>
      <c r="K136" s="263">
        <v>3</v>
      </c>
      <c r="L136" s="264">
        <v>2859</v>
      </c>
      <c r="M136" s="264">
        <v>1411</v>
      </c>
      <c r="N136" s="264">
        <f t="shared" si="9"/>
        <v>4270</v>
      </c>
      <c r="O136" s="264">
        <v>2859</v>
      </c>
      <c r="P136" s="264">
        <v>1411</v>
      </c>
      <c r="Q136" s="264">
        <f t="shared" si="10"/>
        <v>4270</v>
      </c>
      <c r="R136" s="120" t="s">
        <v>507</v>
      </c>
      <c r="S136" s="265"/>
    </row>
    <row r="137" spans="1:19" s="116" customFormat="1" ht="12.75" customHeight="1">
      <c r="A137" s="120">
        <v>17</v>
      </c>
      <c r="B137" s="124" t="s">
        <v>2258</v>
      </c>
      <c r="C137" s="124" t="s">
        <v>1305</v>
      </c>
      <c r="D137" s="124" t="s">
        <v>2296</v>
      </c>
      <c r="E137" s="124"/>
      <c r="F137" s="124" t="s">
        <v>1635</v>
      </c>
      <c r="G137" s="124" t="s">
        <v>1636</v>
      </c>
      <c r="H137" s="262" t="s">
        <v>2297</v>
      </c>
      <c r="I137" s="124" t="s">
        <v>2298</v>
      </c>
      <c r="J137" s="124" t="s">
        <v>252</v>
      </c>
      <c r="K137" s="263">
        <v>6</v>
      </c>
      <c r="L137" s="264">
        <v>11617</v>
      </c>
      <c r="M137" s="264">
        <v>5891</v>
      </c>
      <c r="N137" s="264">
        <f t="shared" si="9"/>
        <v>17508</v>
      </c>
      <c r="O137" s="264">
        <v>11617</v>
      </c>
      <c r="P137" s="264">
        <v>5891</v>
      </c>
      <c r="Q137" s="264">
        <f t="shared" si="10"/>
        <v>17508</v>
      </c>
      <c r="R137" s="120" t="s">
        <v>507</v>
      </c>
      <c r="S137" s="265"/>
    </row>
    <row r="138" spans="1:19" s="116" customFormat="1" ht="12.75" customHeight="1">
      <c r="A138" s="120">
        <v>18</v>
      </c>
      <c r="B138" s="124" t="s">
        <v>2258</v>
      </c>
      <c r="C138" s="124" t="s">
        <v>1305</v>
      </c>
      <c r="D138" s="124" t="s">
        <v>2299</v>
      </c>
      <c r="E138" s="124"/>
      <c r="F138" s="124" t="s">
        <v>1635</v>
      </c>
      <c r="G138" s="124" t="s">
        <v>1636</v>
      </c>
      <c r="H138" s="262" t="s">
        <v>2300</v>
      </c>
      <c r="I138" s="124" t="s">
        <v>2301</v>
      </c>
      <c r="J138" s="124" t="s">
        <v>220</v>
      </c>
      <c r="K138" s="263">
        <v>1</v>
      </c>
      <c r="L138" s="264">
        <v>1223</v>
      </c>
      <c r="M138" s="264">
        <v>4518</v>
      </c>
      <c r="N138" s="264">
        <f t="shared" si="9"/>
        <v>5741</v>
      </c>
      <c r="O138" s="264">
        <v>1223</v>
      </c>
      <c r="P138" s="264">
        <v>4518</v>
      </c>
      <c r="Q138" s="264">
        <f t="shared" si="10"/>
        <v>5741</v>
      </c>
      <c r="R138" s="120" t="s">
        <v>507</v>
      </c>
      <c r="S138" s="265"/>
    </row>
    <row r="139" spans="1:19" s="116" customFormat="1" ht="12.75" customHeight="1">
      <c r="A139" s="120">
        <v>19</v>
      </c>
      <c r="B139" s="124" t="s">
        <v>2258</v>
      </c>
      <c r="C139" s="124" t="s">
        <v>1305</v>
      </c>
      <c r="D139" s="124" t="s">
        <v>2302</v>
      </c>
      <c r="E139" s="124"/>
      <c r="F139" s="124" t="s">
        <v>1635</v>
      </c>
      <c r="G139" s="124" t="s">
        <v>1636</v>
      </c>
      <c r="H139" s="262" t="s">
        <v>2303</v>
      </c>
      <c r="I139" s="124" t="s">
        <v>2304</v>
      </c>
      <c r="J139" s="124" t="s">
        <v>252</v>
      </c>
      <c r="K139" s="263">
        <v>1</v>
      </c>
      <c r="L139" s="264">
        <v>2204</v>
      </c>
      <c r="M139" s="264">
        <v>1502</v>
      </c>
      <c r="N139" s="264">
        <f t="shared" si="9"/>
        <v>3706</v>
      </c>
      <c r="O139" s="264">
        <v>2204</v>
      </c>
      <c r="P139" s="264">
        <v>1502</v>
      </c>
      <c r="Q139" s="264">
        <f t="shared" si="10"/>
        <v>3706</v>
      </c>
      <c r="R139" s="120" t="s">
        <v>507</v>
      </c>
      <c r="S139" s="265"/>
    </row>
    <row r="140" spans="1:19" s="116" customFormat="1" ht="12.75" customHeight="1">
      <c r="A140" s="120">
        <v>20</v>
      </c>
      <c r="B140" s="124" t="s">
        <v>2258</v>
      </c>
      <c r="C140" s="124" t="s">
        <v>1305</v>
      </c>
      <c r="D140" s="124" t="s">
        <v>2305</v>
      </c>
      <c r="E140" s="124"/>
      <c r="F140" s="124" t="s">
        <v>1635</v>
      </c>
      <c r="G140" s="124" t="s">
        <v>1636</v>
      </c>
      <c r="H140" s="262" t="s">
        <v>2306</v>
      </c>
      <c r="I140" s="124" t="s">
        <v>2307</v>
      </c>
      <c r="J140" s="124" t="s">
        <v>252</v>
      </c>
      <c r="K140" s="263">
        <v>3</v>
      </c>
      <c r="L140" s="264">
        <v>655</v>
      </c>
      <c r="M140" s="264">
        <v>1411</v>
      </c>
      <c r="N140" s="264">
        <f t="shared" si="9"/>
        <v>2066</v>
      </c>
      <c r="O140" s="264">
        <v>655</v>
      </c>
      <c r="P140" s="264">
        <v>1411</v>
      </c>
      <c r="Q140" s="264">
        <f t="shared" si="10"/>
        <v>2066</v>
      </c>
      <c r="R140" s="120" t="s">
        <v>507</v>
      </c>
      <c r="S140" s="265"/>
    </row>
    <row r="141" spans="1:19" s="116" customFormat="1" ht="12.75" customHeight="1">
      <c r="A141" s="120">
        <v>21</v>
      </c>
      <c r="B141" s="124" t="s">
        <v>2258</v>
      </c>
      <c r="C141" s="124" t="s">
        <v>1305</v>
      </c>
      <c r="D141" s="124" t="s">
        <v>2229</v>
      </c>
      <c r="E141" s="124"/>
      <c r="F141" s="124" t="s">
        <v>1635</v>
      </c>
      <c r="G141" s="124" t="s">
        <v>1636</v>
      </c>
      <c r="H141" s="262" t="s">
        <v>2308</v>
      </c>
      <c r="I141" s="124" t="s">
        <v>2309</v>
      </c>
      <c r="J141" s="124" t="s">
        <v>220</v>
      </c>
      <c r="K141" s="263">
        <v>3</v>
      </c>
      <c r="L141" s="264">
        <v>1300</v>
      </c>
      <c r="M141" s="264">
        <v>6000</v>
      </c>
      <c r="N141" s="264">
        <f t="shared" si="9"/>
        <v>7300</v>
      </c>
      <c r="O141" s="264">
        <v>1300</v>
      </c>
      <c r="P141" s="264">
        <v>6000</v>
      </c>
      <c r="Q141" s="264">
        <f t="shared" si="10"/>
        <v>7300</v>
      </c>
      <c r="R141" s="120" t="s">
        <v>507</v>
      </c>
      <c r="S141" s="265"/>
    </row>
    <row r="142" spans="1:19" s="116" customFormat="1" ht="12.75" customHeight="1">
      <c r="A142" s="120">
        <v>22</v>
      </c>
      <c r="B142" s="124" t="s">
        <v>2258</v>
      </c>
      <c r="C142" s="124" t="s">
        <v>1305</v>
      </c>
      <c r="D142" s="124" t="s">
        <v>2229</v>
      </c>
      <c r="E142" s="124"/>
      <c r="F142" s="124" t="s">
        <v>1635</v>
      </c>
      <c r="G142" s="124" t="s">
        <v>1636</v>
      </c>
      <c r="H142" s="262" t="s">
        <v>2310</v>
      </c>
      <c r="I142" s="124" t="s">
        <v>2311</v>
      </c>
      <c r="J142" s="124" t="s">
        <v>220</v>
      </c>
      <c r="K142" s="263">
        <v>3</v>
      </c>
      <c r="L142" s="264">
        <v>1213</v>
      </c>
      <c r="M142" s="264">
        <v>3814</v>
      </c>
      <c r="N142" s="264">
        <f t="shared" si="9"/>
        <v>5027</v>
      </c>
      <c r="O142" s="264">
        <v>1213</v>
      </c>
      <c r="P142" s="264">
        <v>3814</v>
      </c>
      <c r="Q142" s="264">
        <f t="shared" si="10"/>
        <v>5027</v>
      </c>
      <c r="R142" s="120" t="s">
        <v>507</v>
      </c>
      <c r="S142" s="265"/>
    </row>
    <row r="143" spans="1:19" s="116" customFormat="1" ht="12.75" customHeight="1">
      <c r="A143" s="120">
        <v>23</v>
      </c>
      <c r="B143" s="124" t="s">
        <v>2258</v>
      </c>
      <c r="C143" s="124" t="s">
        <v>1305</v>
      </c>
      <c r="D143" s="124" t="s">
        <v>2229</v>
      </c>
      <c r="E143" s="124"/>
      <c r="F143" s="124" t="s">
        <v>1635</v>
      </c>
      <c r="G143" s="124" t="s">
        <v>1636</v>
      </c>
      <c r="H143" s="262" t="s">
        <v>2312</v>
      </c>
      <c r="I143" s="124" t="s">
        <v>2313</v>
      </c>
      <c r="J143" s="124" t="s">
        <v>252</v>
      </c>
      <c r="K143" s="263">
        <v>3</v>
      </c>
      <c r="L143" s="264">
        <v>3693</v>
      </c>
      <c r="M143" s="264">
        <v>2108</v>
      </c>
      <c r="N143" s="264">
        <f t="shared" si="9"/>
        <v>5801</v>
      </c>
      <c r="O143" s="264">
        <v>3693</v>
      </c>
      <c r="P143" s="264">
        <v>2108</v>
      </c>
      <c r="Q143" s="264">
        <f t="shared" si="10"/>
        <v>5801</v>
      </c>
      <c r="R143" s="120" t="s">
        <v>507</v>
      </c>
      <c r="S143" s="265"/>
    </row>
    <row r="144" spans="1:19" s="116" customFormat="1" ht="12.75" customHeight="1">
      <c r="A144" s="120">
        <v>24</v>
      </c>
      <c r="B144" s="124" t="s">
        <v>2258</v>
      </c>
      <c r="C144" s="124" t="s">
        <v>1305</v>
      </c>
      <c r="D144" s="124" t="s">
        <v>2229</v>
      </c>
      <c r="E144" s="124"/>
      <c r="F144" s="124" t="s">
        <v>1635</v>
      </c>
      <c r="G144" s="124" t="s">
        <v>1636</v>
      </c>
      <c r="H144" s="262" t="s">
        <v>2314</v>
      </c>
      <c r="I144" s="124" t="s">
        <v>2315</v>
      </c>
      <c r="J144" s="124" t="s">
        <v>252</v>
      </c>
      <c r="K144" s="263">
        <v>3</v>
      </c>
      <c r="L144" s="264">
        <v>2811</v>
      </c>
      <c r="M144" s="264">
        <v>8444</v>
      </c>
      <c r="N144" s="264">
        <f t="shared" si="9"/>
        <v>11255</v>
      </c>
      <c r="O144" s="264">
        <v>2811</v>
      </c>
      <c r="P144" s="264">
        <v>8444</v>
      </c>
      <c r="Q144" s="264">
        <f t="shared" si="10"/>
        <v>11255</v>
      </c>
      <c r="R144" s="120" t="s">
        <v>507</v>
      </c>
      <c r="S144" s="265"/>
    </row>
    <row r="145" spans="1:19" s="116" customFormat="1" ht="12.75" customHeight="1">
      <c r="A145" s="120">
        <v>25</v>
      </c>
      <c r="B145" s="124" t="s">
        <v>2258</v>
      </c>
      <c r="C145" s="124" t="s">
        <v>1305</v>
      </c>
      <c r="D145" s="124" t="s">
        <v>2296</v>
      </c>
      <c r="E145" s="124"/>
      <c r="F145" s="124" t="s">
        <v>1635</v>
      </c>
      <c r="G145" s="124" t="s">
        <v>1636</v>
      </c>
      <c r="H145" s="262" t="s">
        <v>2316</v>
      </c>
      <c r="I145" s="124" t="s">
        <v>2317</v>
      </c>
      <c r="J145" s="124" t="s">
        <v>252</v>
      </c>
      <c r="K145" s="263">
        <v>6</v>
      </c>
      <c r="L145" s="264">
        <v>9038</v>
      </c>
      <c r="M145" s="264">
        <v>20447</v>
      </c>
      <c r="N145" s="264">
        <f t="shared" si="9"/>
        <v>29485</v>
      </c>
      <c r="O145" s="264">
        <v>9038</v>
      </c>
      <c r="P145" s="264">
        <v>20447</v>
      </c>
      <c r="Q145" s="264">
        <f t="shared" si="10"/>
        <v>29485</v>
      </c>
      <c r="R145" s="120" t="s">
        <v>507</v>
      </c>
      <c r="S145" s="265"/>
    </row>
    <row r="146" spans="1:19" s="116" customFormat="1" ht="12.75" customHeight="1">
      <c r="A146" s="120">
        <v>26</v>
      </c>
      <c r="B146" s="124" t="s">
        <v>2258</v>
      </c>
      <c r="C146" s="124" t="s">
        <v>1305</v>
      </c>
      <c r="D146" s="124" t="s">
        <v>2239</v>
      </c>
      <c r="E146" s="124"/>
      <c r="F146" s="124" t="s">
        <v>1635</v>
      </c>
      <c r="G146" s="124" t="s">
        <v>1636</v>
      </c>
      <c r="H146" s="262" t="s">
        <v>2318</v>
      </c>
      <c r="I146" s="124" t="s">
        <v>2319</v>
      </c>
      <c r="J146" s="124" t="s">
        <v>252</v>
      </c>
      <c r="K146" s="263">
        <v>3</v>
      </c>
      <c r="L146" s="264">
        <v>1787</v>
      </c>
      <c r="M146" s="264">
        <v>4141</v>
      </c>
      <c r="N146" s="264">
        <f t="shared" si="9"/>
        <v>5928</v>
      </c>
      <c r="O146" s="264">
        <v>1787</v>
      </c>
      <c r="P146" s="264">
        <v>4141</v>
      </c>
      <c r="Q146" s="264">
        <f t="shared" si="10"/>
        <v>5928</v>
      </c>
      <c r="R146" s="120" t="s">
        <v>507</v>
      </c>
      <c r="S146" s="265"/>
    </row>
    <row r="147" spans="1:19" s="116" customFormat="1" ht="12.75" customHeight="1">
      <c r="A147" s="120">
        <v>27</v>
      </c>
      <c r="B147" s="124" t="s">
        <v>2258</v>
      </c>
      <c r="C147" s="124" t="s">
        <v>1305</v>
      </c>
      <c r="D147" s="124" t="s">
        <v>2239</v>
      </c>
      <c r="E147" s="124"/>
      <c r="F147" s="124" t="s">
        <v>1635</v>
      </c>
      <c r="G147" s="124" t="s">
        <v>1636</v>
      </c>
      <c r="H147" s="262" t="s">
        <v>2320</v>
      </c>
      <c r="I147" s="124" t="s">
        <v>2321</v>
      </c>
      <c r="J147" s="124" t="s">
        <v>252</v>
      </c>
      <c r="K147" s="263">
        <v>3</v>
      </c>
      <c r="L147" s="264">
        <v>2693</v>
      </c>
      <c r="M147" s="264">
        <v>1500</v>
      </c>
      <c r="N147" s="264">
        <f t="shared" si="9"/>
        <v>4193</v>
      </c>
      <c r="O147" s="264">
        <v>2693</v>
      </c>
      <c r="P147" s="264">
        <v>1500</v>
      </c>
      <c r="Q147" s="264">
        <f t="shared" si="10"/>
        <v>4193</v>
      </c>
      <c r="R147" s="120" t="s">
        <v>507</v>
      </c>
      <c r="S147" s="265"/>
    </row>
    <row r="148" spans="1:19" s="116" customFormat="1" ht="12.75" customHeight="1">
      <c r="A148" s="120">
        <v>28</v>
      </c>
      <c r="B148" s="124" t="s">
        <v>2258</v>
      </c>
      <c r="C148" s="124" t="s">
        <v>1305</v>
      </c>
      <c r="D148" s="124" t="s">
        <v>2213</v>
      </c>
      <c r="E148" s="124"/>
      <c r="F148" s="124" t="s">
        <v>1635</v>
      </c>
      <c r="G148" s="124" t="s">
        <v>1636</v>
      </c>
      <c r="H148" s="262" t="s">
        <v>2322</v>
      </c>
      <c r="I148" s="124" t="s">
        <v>2323</v>
      </c>
      <c r="J148" s="124" t="s">
        <v>220</v>
      </c>
      <c r="K148" s="263">
        <v>3</v>
      </c>
      <c r="L148" s="264">
        <v>2198</v>
      </c>
      <c r="M148" s="264">
        <v>11957</v>
      </c>
      <c r="N148" s="264">
        <f t="shared" si="9"/>
        <v>14155</v>
      </c>
      <c r="O148" s="264">
        <v>2198</v>
      </c>
      <c r="P148" s="264">
        <v>11957</v>
      </c>
      <c r="Q148" s="264">
        <f t="shared" si="10"/>
        <v>14155</v>
      </c>
      <c r="R148" s="120" t="s">
        <v>507</v>
      </c>
      <c r="S148" s="265"/>
    </row>
    <row r="149" spans="1:19" s="116" customFormat="1" ht="12.75" customHeight="1">
      <c r="A149" s="120">
        <v>29</v>
      </c>
      <c r="B149" s="124" t="s">
        <v>2258</v>
      </c>
      <c r="C149" s="124" t="s">
        <v>1305</v>
      </c>
      <c r="D149" s="124" t="s">
        <v>2324</v>
      </c>
      <c r="E149" s="124"/>
      <c r="F149" s="124" t="s">
        <v>1635</v>
      </c>
      <c r="G149" s="124" t="s">
        <v>1636</v>
      </c>
      <c r="H149" s="262" t="s">
        <v>2325</v>
      </c>
      <c r="I149" s="124" t="s">
        <v>2326</v>
      </c>
      <c r="J149" s="124" t="s">
        <v>252</v>
      </c>
      <c r="K149" s="263">
        <v>3</v>
      </c>
      <c r="L149" s="264">
        <v>1713</v>
      </c>
      <c r="M149" s="264">
        <v>1676</v>
      </c>
      <c r="N149" s="264">
        <f t="shared" si="9"/>
        <v>3389</v>
      </c>
      <c r="O149" s="264">
        <v>1713</v>
      </c>
      <c r="P149" s="264">
        <v>1676</v>
      </c>
      <c r="Q149" s="264">
        <f t="shared" si="10"/>
        <v>3389</v>
      </c>
      <c r="R149" s="120" t="s">
        <v>507</v>
      </c>
      <c r="S149" s="265"/>
    </row>
    <row r="150" spans="1:19" s="116" customFormat="1" ht="12.75" customHeight="1">
      <c r="A150" s="120">
        <v>30</v>
      </c>
      <c r="B150" s="124" t="s">
        <v>2258</v>
      </c>
      <c r="C150" s="124" t="s">
        <v>1305</v>
      </c>
      <c r="D150" s="124" t="s">
        <v>2209</v>
      </c>
      <c r="E150" s="124"/>
      <c r="F150" s="124" t="s">
        <v>1635</v>
      </c>
      <c r="G150" s="124" t="s">
        <v>1636</v>
      </c>
      <c r="H150" s="262" t="s">
        <v>2327</v>
      </c>
      <c r="I150" s="124" t="s">
        <v>2328</v>
      </c>
      <c r="J150" s="124" t="s">
        <v>252</v>
      </c>
      <c r="K150" s="263">
        <v>3</v>
      </c>
      <c r="L150" s="264">
        <v>831</v>
      </c>
      <c r="M150" s="264">
        <v>2270</v>
      </c>
      <c r="N150" s="264">
        <f t="shared" si="9"/>
        <v>3101</v>
      </c>
      <c r="O150" s="264">
        <v>831</v>
      </c>
      <c r="P150" s="264">
        <v>2270</v>
      </c>
      <c r="Q150" s="264">
        <f t="shared" si="10"/>
        <v>3101</v>
      </c>
      <c r="R150" s="120" t="s">
        <v>507</v>
      </c>
      <c r="S150" s="265"/>
    </row>
    <row r="151" spans="1:19" s="116" customFormat="1" ht="12.75" customHeight="1">
      <c r="A151" s="120">
        <v>31</v>
      </c>
      <c r="B151" s="124" t="s">
        <v>2258</v>
      </c>
      <c r="C151" s="124" t="s">
        <v>1305</v>
      </c>
      <c r="D151" s="124" t="s">
        <v>2209</v>
      </c>
      <c r="E151" s="124"/>
      <c r="F151" s="124" t="s">
        <v>1635</v>
      </c>
      <c r="G151" s="124" t="s">
        <v>1636</v>
      </c>
      <c r="H151" s="262" t="s">
        <v>2329</v>
      </c>
      <c r="I151" s="262" t="s">
        <v>2330</v>
      </c>
      <c r="J151" s="124" t="s">
        <v>252</v>
      </c>
      <c r="K151" s="263">
        <v>3</v>
      </c>
      <c r="L151" s="264">
        <v>757</v>
      </c>
      <c r="M151" s="264">
        <v>1714</v>
      </c>
      <c r="N151" s="264">
        <f t="shared" si="9"/>
        <v>2471</v>
      </c>
      <c r="O151" s="264">
        <v>757</v>
      </c>
      <c r="P151" s="264">
        <v>1714</v>
      </c>
      <c r="Q151" s="264">
        <f t="shared" si="10"/>
        <v>2471</v>
      </c>
      <c r="R151" s="120" t="s">
        <v>507</v>
      </c>
      <c r="S151" s="265"/>
    </row>
    <row r="152" spans="1:19" s="116" customFormat="1" ht="12.75" customHeight="1">
      <c r="A152" s="120">
        <v>32</v>
      </c>
      <c r="B152" s="124" t="s">
        <v>2258</v>
      </c>
      <c r="C152" s="124" t="s">
        <v>1305</v>
      </c>
      <c r="D152" s="124" t="s">
        <v>2209</v>
      </c>
      <c r="E152" s="124"/>
      <c r="F152" s="124" t="s">
        <v>1635</v>
      </c>
      <c r="G152" s="124" t="s">
        <v>1636</v>
      </c>
      <c r="H152" s="262" t="s">
        <v>2331</v>
      </c>
      <c r="I152" s="124" t="s">
        <v>2332</v>
      </c>
      <c r="J152" s="124" t="s">
        <v>252</v>
      </c>
      <c r="K152" s="263">
        <v>3</v>
      </c>
      <c r="L152" s="264">
        <v>1976</v>
      </c>
      <c r="M152" s="264">
        <v>1043</v>
      </c>
      <c r="N152" s="264">
        <f t="shared" si="9"/>
        <v>3019</v>
      </c>
      <c r="O152" s="264">
        <v>1976</v>
      </c>
      <c r="P152" s="264">
        <v>1043</v>
      </c>
      <c r="Q152" s="264">
        <f t="shared" si="10"/>
        <v>3019</v>
      </c>
      <c r="R152" s="120" t="s">
        <v>507</v>
      </c>
      <c r="S152" s="265"/>
    </row>
    <row r="153" spans="1:19" s="116" customFormat="1" ht="12.75" customHeight="1">
      <c r="A153" s="120">
        <v>33</v>
      </c>
      <c r="B153" s="124" t="s">
        <v>2258</v>
      </c>
      <c r="C153" s="124" t="s">
        <v>1305</v>
      </c>
      <c r="D153" s="124" t="s">
        <v>2290</v>
      </c>
      <c r="E153" s="124"/>
      <c r="F153" s="124" t="s">
        <v>1635</v>
      </c>
      <c r="G153" s="124" t="s">
        <v>1636</v>
      </c>
      <c r="H153" s="262" t="s">
        <v>2333</v>
      </c>
      <c r="I153" s="124" t="s">
        <v>2334</v>
      </c>
      <c r="J153" s="124" t="s">
        <v>252</v>
      </c>
      <c r="K153" s="263">
        <v>6</v>
      </c>
      <c r="L153" s="264">
        <v>3281</v>
      </c>
      <c r="M153" s="264">
        <v>11978</v>
      </c>
      <c r="N153" s="264">
        <f t="shared" si="9"/>
        <v>15259</v>
      </c>
      <c r="O153" s="264">
        <v>3281</v>
      </c>
      <c r="P153" s="264">
        <v>11978</v>
      </c>
      <c r="Q153" s="264">
        <f t="shared" si="10"/>
        <v>15259</v>
      </c>
      <c r="R153" s="120" t="s">
        <v>507</v>
      </c>
      <c r="S153" s="265"/>
    </row>
    <row r="154" spans="1:19" s="116" customFormat="1" ht="12.75" customHeight="1">
      <c r="A154" s="120">
        <v>34</v>
      </c>
      <c r="B154" s="124" t="s">
        <v>2258</v>
      </c>
      <c r="C154" s="124" t="s">
        <v>1305</v>
      </c>
      <c r="D154" s="124" t="s">
        <v>2290</v>
      </c>
      <c r="E154" s="124"/>
      <c r="F154" s="124" t="s">
        <v>1635</v>
      </c>
      <c r="G154" s="124" t="s">
        <v>1636</v>
      </c>
      <c r="H154" s="262" t="s">
        <v>2335</v>
      </c>
      <c r="I154" s="124" t="s">
        <v>2336</v>
      </c>
      <c r="J154" s="124" t="s">
        <v>252</v>
      </c>
      <c r="K154" s="263">
        <v>3</v>
      </c>
      <c r="L154" s="264">
        <v>1413</v>
      </c>
      <c r="M154" s="264">
        <v>6410</v>
      </c>
      <c r="N154" s="264">
        <f t="shared" si="9"/>
        <v>7823</v>
      </c>
      <c r="O154" s="264">
        <v>1413</v>
      </c>
      <c r="P154" s="264">
        <v>6410</v>
      </c>
      <c r="Q154" s="264">
        <f t="shared" si="10"/>
        <v>7823</v>
      </c>
      <c r="R154" s="120" t="s">
        <v>507</v>
      </c>
      <c r="S154" s="265"/>
    </row>
    <row r="155" spans="1:19" s="116" customFormat="1" ht="12.75" customHeight="1">
      <c r="A155" s="120">
        <v>35</v>
      </c>
      <c r="B155" s="124" t="s">
        <v>2258</v>
      </c>
      <c r="C155" s="124" t="s">
        <v>1305</v>
      </c>
      <c r="D155" s="124" t="s">
        <v>2337</v>
      </c>
      <c r="E155" s="124"/>
      <c r="F155" s="124" t="s">
        <v>1635</v>
      </c>
      <c r="G155" s="124" t="s">
        <v>2213</v>
      </c>
      <c r="H155" s="262" t="s">
        <v>2338</v>
      </c>
      <c r="I155" s="124" t="s">
        <v>2339</v>
      </c>
      <c r="J155" s="124" t="s">
        <v>252</v>
      </c>
      <c r="K155" s="263">
        <v>1</v>
      </c>
      <c r="L155" s="264">
        <v>4110</v>
      </c>
      <c r="M155" s="264">
        <v>1952</v>
      </c>
      <c r="N155" s="264">
        <f t="shared" si="9"/>
        <v>6062</v>
      </c>
      <c r="O155" s="264">
        <v>4110</v>
      </c>
      <c r="P155" s="264">
        <v>1952</v>
      </c>
      <c r="Q155" s="264">
        <f t="shared" si="10"/>
        <v>6062</v>
      </c>
      <c r="R155" s="120" t="s">
        <v>507</v>
      </c>
      <c r="S155" s="265"/>
    </row>
    <row r="156" spans="1:19" s="116" customFormat="1" ht="12.75" customHeight="1">
      <c r="A156" s="120">
        <v>36</v>
      </c>
      <c r="B156" s="124" t="s">
        <v>2258</v>
      </c>
      <c r="C156" s="124" t="s">
        <v>1305</v>
      </c>
      <c r="D156" s="124" t="s">
        <v>2245</v>
      </c>
      <c r="E156" s="124"/>
      <c r="F156" s="124" t="s">
        <v>1635</v>
      </c>
      <c r="G156" s="124" t="s">
        <v>1636</v>
      </c>
      <c r="H156" s="262" t="s">
        <v>2340</v>
      </c>
      <c r="I156" s="124" t="s">
        <v>2341</v>
      </c>
      <c r="J156" s="124" t="s">
        <v>252</v>
      </c>
      <c r="K156" s="263">
        <v>1</v>
      </c>
      <c r="L156" s="264">
        <v>3832</v>
      </c>
      <c r="M156" s="264">
        <v>2151</v>
      </c>
      <c r="N156" s="264">
        <f t="shared" si="9"/>
        <v>5983</v>
      </c>
      <c r="O156" s="264">
        <v>3832</v>
      </c>
      <c r="P156" s="264">
        <v>2151</v>
      </c>
      <c r="Q156" s="264">
        <f t="shared" si="10"/>
        <v>5983</v>
      </c>
      <c r="R156" s="120" t="s">
        <v>507</v>
      </c>
      <c r="S156" s="265"/>
    </row>
    <row r="157" spans="1:19" s="116" customFormat="1" ht="12.75" customHeight="1">
      <c r="A157" s="120">
        <v>37</v>
      </c>
      <c r="B157" s="124" t="s">
        <v>2258</v>
      </c>
      <c r="C157" s="124" t="s">
        <v>1305</v>
      </c>
      <c r="D157" s="124" t="s">
        <v>2302</v>
      </c>
      <c r="E157" s="124"/>
      <c r="F157" s="124" t="s">
        <v>1635</v>
      </c>
      <c r="G157" s="124" t="s">
        <v>1636</v>
      </c>
      <c r="H157" s="262" t="s">
        <v>2342</v>
      </c>
      <c r="I157" s="124" t="s">
        <v>2343</v>
      </c>
      <c r="J157" s="124" t="s">
        <v>252</v>
      </c>
      <c r="K157" s="263">
        <v>3</v>
      </c>
      <c r="L157" s="264">
        <v>742</v>
      </c>
      <c r="M157" s="264">
        <v>1566</v>
      </c>
      <c r="N157" s="264">
        <f t="shared" si="9"/>
        <v>2308</v>
      </c>
      <c r="O157" s="264">
        <v>742</v>
      </c>
      <c r="P157" s="264">
        <v>1566</v>
      </c>
      <c r="Q157" s="264">
        <f t="shared" si="10"/>
        <v>2308</v>
      </c>
      <c r="R157" s="120" t="s">
        <v>507</v>
      </c>
      <c r="S157" s="265"/>
    </row>
    <row r="158" spans="1:19" s="116" customFormat="1" ht="12.75" customHeight="1">
      <c r="A158" s="120">
        <v>38</v>
      </c>
      <c r="B158" s="124" t="s">
        <v>2258</v>
      </c>
      <c r="C158" s="124" t="s">
        <v>1305</v>
      </c>
      <c r="D158" s="124" t="s">
        <v>2296</v>
      </c>
      <c r="E158" s="124"/>
      <c r="F158" s="124" t="s">
        <v>1635</v>
      </c>
      <c r="G158" s="124" t="s">
        <v>1636</v>
      </c>
      <c r="H158" s="262" t="s">
        <v>2344</v>
      </c>
      <c r="I158" s="124" t="s">
        <v>2345</v>
      </c>
      <c r="J158" s="124" t="s">
        <v>252</v>
      </c>
      <c r="K158" s="263">
        <v>6</v>
      </c>
      <c r="L158" s="264">
        <v>2055</v>
      </c>
      <c r="M158" s="264">
        <v>1186</v>
      </c>
      <c r="N158" s="264">
        <f t="shared" si="9"/>
        <v>3241</v>
      </c>
      <c r="O158" s="264">
        <v>2055</v>
      </c>
      <c r="P158" s="264">
        <v>1186</v>
      </c>
      <c r="Q158" s="264">
        <f t="shared" si="10"/>
        <v>3241</v>
      </c>
      <c r="R158" s="120" t="s">
        <v>507</v>
      </c>
      <c r="S158" s="265"/>
    </row>
    <row r="159" spans="1:19" s="116" customFormat="1" ht="12.75" customHeight="1">
      <c r="A159" s="120">
        <v>39</v>
      </c>
      <c r="B159" s="124" t="s">
        <v>2258</v>
      </c>
      <c r="C159" s="124" t="s">
        <v>1305</v>
      </c>
      <c r="D159" s="124" t="s">
        <v>1636</v>
      </c>
      <c r="E159" s="124"/>
      <c r="F159" s="124" t="s">
        <v>1635</v>
      </c>
      <c r="G159" s="124" t="s">
        <v>1636</v>
      </c>
      <c r="H159" s="262" t="s">
        <v>2346</v>
      </c>
      <c r="I159" s="124" t="s">
        <v>2347</v>
      </c>
      <c r="J159" s="124" t="s">
        <v>252</v>
      </c>
      <c r="K159" s="263">
        <v>3</v>
      </c>
      <c r="L159" s="264">
        <v>1057</v>
      </c>
      <c r="M159" s="264">
        <v>3912</v>
      </c>
      <c r="N159" s="264">
        <f t="shared" si="9"/>
        <v>4969</v>
      </c>
      <c r="O159" s="264">
        <v>1057</v>
      </c>
      <c r="P159" s="264">
        <v>3912</v>
      </c>
      <c r="Q159" s="264">
        <f t="shared" si="10"/>
        <v>4969</v>
      </c>
      <c r="R159" s="120" t="s">
        <v>507</v>
      </c>
      <c r="S159" s="265"/>
    </row>
    <row r="160" spans="1:19" s="116" customFormat="1" ht="12.75" customHeight="1">
      <c r="A160" s="120">
        <v>40</v>
      </c>
      <c r="B160" s="124" t="s">
        <v>2258</v>
      </c>
      <c r="C160" s="124" t="s">
        <v>1305</v>
      </c>
      <c r="D160" s="124" t="s">
        <v>2348</v>
      </c>
      <c r="E160" s="124"/>
      <c r="F160" s="124" t="s">
        <v>2196</v>
      </c>
      <c r="G160" s="124" t="s">
        <v>1636</v>
      </c>
      <c r="H160" s="262" t="s">
        <v>2349</v>
      </c>
      <c r="I160" s="124" t="s">
        <v>2350</v>
      </c>
      <c r="J160" s="124" t="s">
        <v>252</v>
      </c>
      <c r="K160" s="263">
        <v>6</v>
      </c>
      <c r="L160" s="264">
        <v>1756</v>
      </c>
      <c r="M160" s="264">
        <v>4450</v>
      </c>
      <c r="N160" s="264">
        <f t="shared" si="9"/>
        <v>6206</v>
      </c>
      <c r="O160" s="264">
        <v>1756</v>
      </c>
      <c r="P160" s="264">
        <v>4450</v>
      </c>
      <c r="Q160" s="264">
        <f t="shared" si="10"/>
        <v>6206</v>
      </c>
      <c r="R160" s="120" t="s">
        <v>507</v>
      </c>
      <c r="S160" s="265"/>
    </row>
    <row r="161" spans="1:19" s="116" customFormat="1" ht="12.75" customHeight="1">
      <c r="A161" s="120">
        <v>41</v>
      </c>
      <c r="B161" s="124" t="s">
        <v>2258</v>
      </c>
      <c r="C161" s="124" t="s">
        <v>1305</v>
      </c>
      <c r="D161" s="124" t="s">
        <v>2293</v>
      </c>
      <c r="E161" s="124"/>
      <c r="F161" s="124" t="s">
        <v>1635</v>
      </c>
      <c r="G161" s="124" t="s">
        <v>1636</v>
      </c>
      <c r="H161" s="262" t="s">
        <v>2351</v>
      </c>
      <c r="I161" s="124" t="s">
        <v>2352</v>
      </c>
      <c r="J161" s="124" t="s">
        <v>252</v>
      </c>
      <c r="K161" s="263">
        <v>3</v>
      </c>
      <c r="L161" s="264">
        <v>3515</v>
      </c>
      <c r="M161" s="264">
        <v>1794</v>
      </c>
      <c r="N161" s="264">
        <f t="shared" si="9"/>
        <v>5309</v>
      </c>
      <c r="O161" s="264">
        <v>3515</v>
      </c>
      <c r="P161" s="264">
        <v>1794</v>
      </c>
      <c r="Q161" s="264">
        <f t="shared" si="10"/>
        <v>5309</v>
      </c>
      <c r="R161" s="120" t="s">
        <v>507</v>
      </c>
      <c r="S161" s="265"/>
    </row>
    <row r="162" spans="1:19" s="116" customFormat="1" ht="12.75" customHeight="1">
      <c r="A162" s="120">
        <v>42</v>
      </c>
      <c r="B162" s="124" t="s">
        <v>2258</v>
      </c>
      <c r="C162" s="124" t="s">
        <v>1305</v>
      </c>
      <c r="D162" s="124" t="s">
        <v>2353</v>
      </c>
      <c r="E162" s="124"/>
      <c r="F162" s="124" t="s">
        <v>1635</v>
      </c>
      <c r="G162" s="124" t="s">
        <v>1636</v>
      </c>
      <c r="H162" s="262" t="s">
        <v>2354</v>
      </c>
      <c r="I162" s="124" t="s">
        <v>2355</v>
      </c>
      <c r="J162" s="124" t="s">
        <v>252</v>
      </c>
      <c r="K162" s="263">
        <v>3</v>
      </c>
      <c r="L162" s="264">
        <v>3858</v>
      </c>
      <c r="M162" s="264">
        <v>2827</v>
      </c>
      <c r="N162" s="264">
        <f t="shared" si="9"/>
        <v>6685</v>
      </c>
      <c r="O162" s="264">
        <v>3858</v>
      </c>
      <c r="P162" s="264">
        <v>2827</v>
      </c>
      <c r="Q162" s="264">
        <f t="shared" si="10"/>
        <v>6685</v>
      </c>
      <c r="R162" s="120" t="s">
        <v>507</v>
      </c>
      <c r="S162" s="265"/>
    </row>
    <row r="163" spans="1:19" s="116" customFormat="1" ht="12.75" customHeight="1">
      <c r="A163" s="120">
        <v>43</v>
      </c>
      <c r="B163" s="124" t="s">
        <v>2258</v>
      </c>
      <c r="C163" s="124" t="s">
        <v>1305</v>
      </c>
      <c r="D163" s="124" t="s">
        <v>2356</v>
      </c>
      <c r="E163" s="124"/>
      <c r="F163" s="124" t="s">
        <v>1635</v>
      </c>
      <c r="G163" s="124" t="s">
        <v>1636</v>
      </c>
      <c r="H163" s="262" t="s">
        <v>2357</v>
      </c>
      <c r="I163" s="124" t="s">
        <v>2358</v>
      </c>
      <c r="J163" s="124" t="s">
        <v>220</v>
      </c>
      <c r="K163" s="263">
        <v>3</v>
      </c>
      <c r="L163" s="264">
        <v>1692</v>
      </c>
      <c r="M163" s="264">
        <v>10000</v>
      </c>
      <c r="N163" s="264">
        <f t="shared" si="9"/>
        <v>11692</v>
      </c>
      <c r="O163" s="264">
        <v>1692</v>
      </c>
      <c r="P163" s="264">
        <v>10000</v>
      </c>
      <c r="Q163" s="264">
        <f t="shared" si="10"/>
        <v>11692</v>
      </c>
      <c r="R163" s="120" t="s">
        <v>507</v>
      </c>
      <c r="S163" s="265"/>
    </row>
    <row r="164" spans="1:19" s="116" customFormat="1" ht="12.75" customHeight="1">
      <c r="A164" s="120">
        <v>44</v>
      </c>
      <c r="B164" s="124" t="s">
        <v>2258</v>
      </c>
      <c r="C164" s="124" t="s">
        <v>1305</v>
      </c>
      <c r="D164" s="124" t="s">
        <v>2359</v>
      </c>
      <c r="E164" s="124"/>
      <c r="F164" s="124" t="s">
        <v>1635</v>
      </c>
      <c r="G164" s="124" t="s">
        <v>1636</v>
      </c>
      <c r="H164" s="262" t="s">
        <v>2360</v>
      </c>
      <c r="I164" s="124" t="s">
        <v>2361</v>
      </c>
      <c r="J164" s="124" t="s">
        <v>252</v>
      </c>
      <c r="K164" s="263">
        <v>0.5</v>
      </c>
      <c r="L164" s="264">
        <v>1197</v>
      </c>
      <c r="M164" s="264">
        <v>428</v>
      </c>
      <c r="N164" s="264">
        <f t="shared" si="9"/>
        <v>1625</v>
      </c>
      <c r="O164" s="264">
        <v>1197</v>
      </c>
      <c r="P164" s="264">
        <v>428</v>
      </c>
      <c r="Q164" s="264">
        <f t="shared" si="10"/>
        <v>1625</v>
      </c>
      <c r="R164" s="120" t="s">
        <v>507</v>
      </c>
      <c r="S164" s="265"/>
    </row>
    <row r="165" spans="1:19" s="116" customFormat="1" ht="12.75" customHeight="1">
      <c r="A165" s="120">
        <v>45</v>
      </c>
      <c r="B165" s="124" t="s">
        <v>2258</v>
      </c>
      <c r="C165" s="124" t="s">
        <v>1305</v>
      </c>
      <c r="D165" s="124" t="s">
        <v>2362</v>
      </c>
      <c r="E165" s="124"/>
      <c r="F165" s="124" t="s">
        <v>1635</v>
      </c>
      <c r="G165" s="124" t="s">
        <v>1636</v>
      </c>
      <c r="H165" s="262" t="s">
        <v>2363</v>
      </c>
      <c r="I165" s="124" t="s">
        <v>2364</v>
      </c>
      <c r="J165" s="124" t="s">
        <v>252</v>
      </c>
      <c r="K165" s="263">
        <v>0.5</v>
      </c>
      <c r="L165" s="264">
        <v>3738</v>
      </c>
      <c r="M165" s="264">
        <v>1734</v>
      </c>
      <c r="N165" s="264">
        <f t="shared" si="9"/>
        <v>5472</v>
      </c>
      <c r="O165" s="264">
        <v>3738</v>
      </c>
      <c r="P165" s="264">
        <v>1734</v>
      </c>
      <c r="Q165" s="264">
        <f t="shared" si="10"/>
        <v>5472</v>
      </c>
      <c r="R165" s="120" t="s">
        <v>507</v>
      </c>
      <c r="S165" s="265"/>
    </row>
    <row r="166" spans="1:19" s="116" customFormat="1" ht="12.75" customHeight="1">
      <c r="A166" s="120">
        <v>46</v>
      </c>
      <c r="B166" s="124" t="s">
        <v>2258</v>
      </c>
      <c r="C166" s="124" t="s">
        <v>1305</v>
      </c>
      <c r="D166" s="124" t="s">
        <v>2365</v>
      </c>
      <c r="E166" s="124"/>
      <c r="F166" s="124" t="s">
        <v>1635</v>
      </c>
      <c r="G166" s="124" t="s">
        <v>1636</v>
      </c>
      <c r="H166" s="262" t="s">
        <v>2366</v>
      </c>
      <c r="I166" s="124" t="s">
        <v>2367</v>
      </c>
      <c r="J166" s="124" t="s">
        <v>252</v>
      </c>
      <c r="K166" s="263">
        <v>0.5</v>
      </c>
      <c r="L166" s="264">
        <v>2653</v>
      </c>
      <c r="M166" s="264">
        <v>1496</v>
      </c>
      <c r="N166" s="264">
        <f t="shared" si="9"/>
        <v>4149</v>
      </c>
      <c r="O166" s="264">
        <v>2653</v>
      </c>
      <c r="P166" s="264">
        <v>1496</v>
      </c>
      <c r="Q166" s="264">
        <f t="shared" si="10"/>
        <v>4149</v>
      </c>
      <c r="R166" s="120" t="s">
        <v>507</v>
      </c>
      <c r="S166" s="265"/>
    </row>
    <row r="167" spans="1:19" s="116" customFormat="1" ht="12.75" customHeight="1">
      <c r="A167" s="120">
        <v>47</v>
      </c>
      <c r="B167" s="124" t="s">
        <v>2258</v>
      </c>
      <c r="C167" s="124" t="s">
        <v>1305</v>
      </c>
      <c r="D167" s="124" t="s">
        <v>2223</v>
      </c>
      <c r="E167" s="124"/>
      <c r="F167" s="124" t="s">
        <v>1635</v>
      </c>
      <c r="G167" s="124" t="s">
        <v>1636</v>
      </c>
      <c r="H167" s="262" t="s">
        <v>2368</v>
      </c>
      <c r="I167" s="124" t="s">
        <v>2369</v>
      </c>
      <c r="J167" s="124" t="s">
        <v>252</v>
      </c>
      <c r="K167" s="263">
        <v>0.6</v>
      </c>
      <c r="L167" s="264">
        <v>4850</v>
      </c>
      <c r="M167" s="264">
        <v>2578</v>
      </c>
      <c r="N167" s="264">
        <f t="shared" si="9"/>
        <v>7428</v>
      </c>
      <c r="O167" s="264">
        <v>4850</v>
      </c>
      <c r="P167" s="264">
        <v>2578</v>
      </c>
      <c r="Q167" s="264">
        <f t="shared" si="10"/>
        <v>7428</v>
      </c>
      <c r="R167" s="120" t="s">
        <v>507</v>
      </c>
      <c r="S167" s="265"/>
    </row>
    <row r="168" spans="1:19" s="116" customFormat="1" ht="12.75" customHeight="1">
      <c r="A168" s="120">
        <v>48</v>
      </c>
      <c r="B168" s="124" t="s">
        <v>2258</v>
      </c>
      <c r="C168" s="124" t="s">
        <v>1305</v>
      </c>
      <c r="D168" s="124" t="s">
        <v>2370</v>
      </c>
      <c r="E168" s="124"/>
      <c r="F168" s="124" t="s">
        <v>1635</v>
      </c>
      <c r="G168" s="124" t="s">
        <v>1636</v>
      </c>
      <c r="H168" s="262" t="s">
        <v>2371</v>
      </c>
      <c r="I168" s="124" t="s">
        <v>2372</v>
      </c>
      <c r="J168" s="124" t="s">
        <v>252</v>
      </c>
      <c r="K168" s="263">
        <v>0.5</v>
      </c>
      <c r="L168" s="264">
        <v>1837</v>
      </c>
      <c r="M168" s="264">
        <v>1040</v>
      </c>
      <c r="N168" s="264">
        <f t="shared" si="9"/>
        <v>2877</v>
      </c>
      <c r="O168" s="264">
        <v>1837</v>
      </c>
      <c r="P168" s="264">
        <v>1040</v>
      </c>
      <c r="Q168" s="264">
        <f t="shared" si="10"/>
        <v>2877</v>
      </c>
      <c r="R168" s="120" t="s">
        <v>507</v>
      </c>
      <c r="S168" s="265"/>
    </row>
    <row r="169" spans="1:19" s="116" customFormat="1" ht="12.75" customHeight="1">
      <c r="A169" s="120">
        <v>49</v>
      </c>
      <c r="B169" s="124" t="s">
        <v>2258</v>
      </c>
      <c r="C169" s="124" t="s">
        <v>1305</v>
      </c>
      <c r="D169" s="124" t="s">
        <v>2373</v>
      </c>
      <c r="E169" s="124"/>
      <c r="F169" s="124" t="s">
        <v>1635</v>
      </c>
      <c r="G169" s="124" t="s">
        <v>1636</v>
      </c>
      <c r="H169" s="262" t="s">
        <v>2374</v>
      </c>
      <c r="I169" s="124" t="s">
        <v>2375</v>
      </c>
      <c r="J169" s="124" t="s">
        <v>1651</v>
      </c>
      <c r="K169" s="263">
        <v>1</v>
      </c>
      <c r="L169" s="266">
        <v>5174</v>
      </c>
      <c r="M169" s="264">
        <v>0</v>
      </c>
      <c r="N169" s="264">
        <f t="shared" si="9"/>
        <v>5174</v>
      </c>
      <c r="O169" s="264">
        <v>5174</v>
      </c>
      <c r="P169" s="264">
        <v>0</v>
      </c>
      <c r="Q169" s="264">
        <f t="shared" si="10"/>
        <v>5174</v>
      </c>
      <c r="R169" s="120" t="s">
        <v>507</v>
      </c>
      <c r="S169" s="265"/>
    </row>
    <row r="170" spans="1:19" s="116" customFormat="1" ht="12.75" customHeight="1">
      <c r="A170" s="120">
        <v>50</v>
      </c>
      <c r="B170" s="124" t="s">
        <v>2258</v>
      </c>
      <c r="C170" s="124" t="s">
        <v>1305</v>
      </c>
      <c r="D170" s="124" t="s">
        <v>2373</v>
      </c>
      <c r="E170" s="124"/>
      <c r="F170" s="124" t="s">
        <v>1635</v>
      </c>
      <c r="G170" s="124" t="s">
        <v>1636</v>
      </c>
      <c r="H170" s="262" t="s">
        <v>2376</v>
      </c>
      <c r="I170" s="124" t="s">
        <v>2377</v>
      </c>
      <c r="J170" s="124" t="s">
        <v>1651</v>
      </c>
      <c r="K170" s="263">
        <v>1</v>
      </c>
      <c r="L170" s="266">
        <v>7484</v>
      </c>
      <c r="M170" s="264">
        <v>0</v>
      </c>
      <c r="N170" s="264">
        <f t="shared" si="9"/>
        <v>7484</v>
      </c>
      <c r="O170" s="264">
        <v>7484</v>
      </c>
      <c r="P170" s="264">
        <v>0</v>
      </c>
      <c r="Q170" s="264">
        <f t="shared" si="10"/>
        <v>7484</v>
      </c>
      <c r="R170" s="120" t="s">
        <v>507</v>
      </c>
      <c r="S170" s="265"/>
    </row>
    <row r="171" spans="1:19" s="116" customFormat="1" ht="12.75" customHeight="1">
      <c r="A171" s="120">
        <v>51</v>
      </c>
      <c r="B171" s="124" t="s">
        <v>2258</v>
      </c>
      <c r="C171" s="124" t="s">
        <v>1305</v>
      </c>
      <c r="D171" s="124" t="s">
        <v>2362</v>
      </c>
      <c r="E171" s="124"/>
      <c r="F171" s="124" t="s">
        <v>1635</v>
      </c>
      <c r="G171" s="124" t="s">
        <v>1636</v>
      </c>
      <c r="H171" s="262" t="s">
        <v>2378</v>
      </c>
      <c r="I171" s="124" t="s">
        <v>2379</v>
      </c>
      <c r="J171" s="124" t="s">
        <v>1651</v>
      </c>
      <c r="K171" s="263">
        <v>1</v>
      </c>
      <c r="L171" s="266">
        <v>933</v>
      </c>
      <c r="M171" s="264">
        <v>0</v>
      </c>
      <c r="N171" s="264">
        <f t="shared" si="9"/>
        <v>933</v>
      </c>
      <c r="O171" s="264">
        <v>933</v>
      </c>
      <c r="P171" s="264">
        <v>0</v>
      </c>
      <c r="Q171" s="264">
        <f t="shared" si="10"/>
        <v>933</v>
      </c>
      <c r="R171" s="120" t="s">
        <v>507</v>
      </c>
      <c r="S171" s="265"/>
    </row>
    <row r="172" spans="1:19" s="116" customFormat="1" ht="12.75" customHeight="1">
      <c r="A172" s="120">
        <v>52</v>
      </c>
      <c r="B172" s="124" t="s">
        <v>2258</v>
      </c>
      <c r="C172" s="124" t="s">
        <v>1305</v>
      </c>
      <c r="D172" s="124" t="s">
        <v>2229</v>
      </c>
      <c r="E172" s="124"/>
      <c r="F172" s="124" t="s">
        <v>1635</v>
      </c>
      <c r="G172" s="124" t="s">
        <v>1636</v>
      </c>
      <c r="H172" s="262" t="s">
        <v>2380</v>
      </c>
      <c r="I172" s="124" t="s">
        <v>2381</v>
      </c>
      <c r="J172" s="124" t="s">
        <v>1651</v>
      </c>
      <c r="K172" s="263">
        <v>1</v>
      </c>
      <c r="L172" s="266">
        <v>1170</v>
      </c>
      <c r="M172" s="264">
        <v>0</v>
      </c>
      <c r="N172" s="264">
        <f t="shared" si="9"/>
        <v>1170</v>
      </c>
      <c r="O172" s="264">
        <v>1170</v>
      </c>
      <c r="P172" s="264">
        <v>0</v>
      </c>
      <c r="Q172" s="264">
        <f t="shared" si="10"/>
        <v>1170</v>
      </c>
      <c r="R172" s="120" t="s">
        <v>507</v>
      </c>
      <c r="S172" s="265"/>
    </row>
    <row r="173" spans="1:19" s="116" customFormat="1" ht="12.75" customHeight="1">
      <c r="A173" s="120">
        <v>53</v>
      </c>
      <c r="B173" s="124" t="s">
        <v>2258</v>
      </c>
      <c r="C173" s="124" t="s">
        <v>1305</v>
      </c>
      <c r="D173" s="124" t="s">
        <v>2382</v>
      </c>
      <c r="E173" s="124"/>
      <c r="F173" s="124" t="s">
        <v>2196</v>
      </c>
      <c r="G173" s="124" t="s">
        <v>1636</v>
      </c>
      <c r="H173" s="262" t="s">
        <v>2383</v>
      </c>
      <c r="I173" s="124" t="s">
        <v>2384</v>
      </c>
      <c r="J173" s="124" t="s">
        <v>1651</v>
      </c>
      <c r="K173" s="263">
        <v>1</v>
      </c>
      <c r="L173" s="266">
        <v>672</v>
      </c>
      <c r="M173" s="264">
        <v>0</v>
      </c>
      <c r="N173" s="264">
        <f t="shared" si="9"/>
        <v>672</v>
      </c>
      <c r="O173" s="264">
        <v>672</v>
      </c>
      <c r="P173" s="264">
        <v>0</v>
      </c>
      <c r="Q173" s="264">
        <f t="shared" si="10"/>
        <v>672</v>
      </c>
      <c r="R173" s="120" t="s">
        <v>507</v>
      </c>
      <c r="S173" s="265"/>
    </row>
    <row r="174" spans="1:19" s="116" customFormat="1" ht="12.75" customHeight="1">
      <c r="A174" s="120">
        <v>54</v>
      </c>
      <c r="B174" s="124" t="s">
        <v>2258</v>
      </c>
      <c r="C174" s="124" t="s">
        <v>1305</v>
      </c>
      <c r="D174" s="262" t="s">
        <v>2382</v>
      </c>
      <c r="E174" s="262"/>
      <c r="F174" s="262" t="s">
        <v>2196</v>
      </c>
      <c r="G174" s="262" t="s">
        <v>1636</v>
      </c>
      <c r="H174" s="262" t="s">
        <v>2385</v>
      </c>
      <c r="I174" s="262" t="s">
        <v>2386</v>
      </c>
      <c r="J174" s="124" t="s">
        <v>1651</v>
      </c>
      <c r="K174" s="263">
        <v>1</v>
      </c>
      <c r="L174" s="266">
        <v>649</v>
      </c>
      <c r="M174" s="264">
        <v>0</v>
      </c>
      <c r="N174" s="264">
        <f t="shared" si="9"/>
        <v>649</v>
      </c>
      <c r="O174" s="264">
        <v>649</v>
      </c>
      <c r="P174" s="264">
        <v>0</v>
      </c>
      <c r="Q174" s="264">
        <f t="shared" si="10"/>
        <v>649</v>
      </c>
      <c r="R174" s="120" t="s">
        <v>507</v>
      </c>
      <c r="S174" s="265"/>
    </row>
    <row r="175" spans="1:19" s="116" customFormat="1" ht="12.75" customHeight="1">
      <c r="A175" s="120">
        <v>55</v>
      </c>
      <c r="B175" s="124" t="s">
        <v>2258</v>
      </c>
      <c r="C175" s="124" t="s">
        <v>1305</v>
      </c>
      <c r="D175" s="124" t="s">
        <v>2387</v>
      </c>
      <c r="E175" s="124"/>
      <c r="F175" s="124" t="s">
        <v>1635</v>
      </c>
      <c r="G175" s="124" t="s">
        <v>1636</v>
      </c>
      <c r="H175" s="262" t="s">
        <v>2388</v>
      </c>
      <c r="I175" s="124" t="s">
        <v>2389</v>
      </c>
      <c r="J175" s="124" t="s">
        <v>1651</v>
      </c>
      <c r="K175" s="263">
        <v>1</v>
      </c>
      <c r="L175" s="266">
        <v>4351</v>
      </c>
      <c r="M175" s="264">
        <v>0</v>
      </c>
      <c r="N175" s="264">
        <f t="shared" si="9"/>
        <v>4351</v>
      </c>
      <c r="O175" s="264">
        <v>4351</v>
      </c>
      <c r="P175" s="264">
        <v>0</v>
      </c>
      <c r="Q175" s="264">
        <f t="shared" si="10"/>
        <v>4351</v>
      </c>
      <c r="R175" s="120" t="s">
        <v>507</v>
      </c>
      <c r="S175" s="265"/>
    </row>
    <row r="176" spans="1:19" s="116" customFormat="1" ht="12.75" customHeight="1">
      <c r="A176" s="120">
        <v>56</v>
      </c>
      <c r="B176" s="124" t="s">
        <v>2258</v>
      </c>
      <c r="C176" s="124" t="s">
        <v>1305</v>
      </c>
      <c r="D176" s="124" t="s">
        <v>2382</v>
      </c>
      <c r="E176" s="124"/>
      <c r="F176" s="124" t="s">
        <v>2196</v>
      </c>
      <c r="G176" s="124" t="s">
        <v>1636</v>
      </c>
      <c r="H176" s="262" t="s">
        <v>2390</v>
      </c>
      <c r="I176" s="124" t="s">
        <v>2391</v>
      </c>
      <c r="J176" s="124" t="s">
        <v>1651</v>
      </c>
      <c r="K176" s="263">
        <v>1</v>
      </c>
      <c r="L176" s="266">
        <v>614</v>
      </c>
      <c r="M176" s="264">
        <v>0</v>
      </c>
      <c r="N176" s="264">
        <f t="shared" si="9"/>
        <v>614</v>
      </c>
      <c r="O176" s="264">
        <v>614</v>
      </c>
      <c r="P176" s="264">
        <v>0</v>
      </c>
      <c r="Q176" s="264">
        <f t="shared" si="10"/>
        <v>614</v>
      </c>
      <c r="R176" s="120" t="s">
        <v>507</v>
      </c>
      <c r="S176" s="265"/>
    </row>
    <row r="177" spans="1:19" s="116" customFormat="1" ht="12.75" customHeight="1">
      <c r="A177" s="120">
        <v>57</v>
      </c>
      <c r="B177" s="124" t="s">
        <v>2258</v>
      </c>
      <c r="C177" s="124" t="s">
        <v>1305</v>
      </c>
      <c r="D177" s="124" t="s">
        <v>2387</v>
      </c>
      <c r="E177" s="124"/>
      <c r="F177" s="124" t="s">
        <v>1635</v>
      </c>
      <c r="G177" s="124" t="s">
        <v>1636</v>
      </c>
      <c r="H177" s="262" t="s">
        <v>2392</v>
      </c>
      <c r="I177" s="124" t="s">
        <v>2393</v>
      </c>
      <c r="J177" s="124" t="s">
        <v>1651</v>
      </c>
      <c r="K177" s="263">
        <v>1</v>
      </c>
      <c r="L177" s="266">
        <v>3263</v>
      </c>
      <c r="M177" s="264">
        <v>0</v>
      </c>
      <c r="N177" s="264">
        <f t="shared" si="9"/>
        <v>3263</v>
      </c>
      <c r="O177" s="264">
        <v>3263</v>
      </c>
      <c r="P177" s="264">
        <v>0</v>
      </c>
      <c r="Q177" s="264">
        <f t="shared" si="10"/>
        <v>3263</v>
      </c>
      <c r="R177" s="120" t="s">
        <v>507</v>
      </c>
      <c r="S177" s="265"/>
    </row>
    <row r="178" spans="1:19" s="116" customFormat="1" ht="12.75" customHeight="1">
      <c r="A178" s="120">
        <v>58</v>
      </c>
      <c r="B178" s="124" t="s">
        <v>2258</v>
      </c>
      <c r="C178" s="124" t="s">
        <v>1305</v>
      </c>
      <c r="D178" s="262" t="s">
        <v>2394</v>
      </c>
      <c r="E178" s="262"/>
      <c r="F178" s="262" t="s">
        <v>1635</v>
      </c>
      <c r="G178" s="262" t="s">
        <v>1636</v>
      </c>
      <c r="H178" s="262" t="s">
        <v>2395</v>
      </c>
      <c r="I178" s="262" t="s">
        <v>2396</v>
      </c>
      <c r="J178" s="124" t="s">
        <v>1651</v>
      </c>
      <c r="K178" s="263">
        <v>2</v>
      </c>
      <c r="L178" s="266">
        <v>12580</v>
      </c>
      <c r="M178" s="264">
        <v>0</v>
      </c>
      <c r="N178" s="264">
        <f t="shared" si="9"/>
        <v>12580</v>
      </c>
      <c r="O178" s="264">
        <v>12580</v>
      </c>
      <c r="P178" s="264">
        <v>0</v>
      </c>
      <c r="Q178" s="264">
        <f t="shared" si="10"/>
        <v>12580</v>
      </c>
      <c r="R178" s="120" t="s">
        <v>507</v>
      </c>
      <c r="S178" s="265"/>
    </row>
    <row r="179" spans="1:19" s="116" customFormat="1" ht="12.75" customHeight="1">
      <c r="A179" s="120">
        <v>59</v>
      </c>
      <c r="B179" s="124" t="s">
        <v>2258</v>
      </c>
      <c r="C179" s="124" t="s">
        <v>1305</v>
      </c>
      <c r="D179" s="124" t="s">
        <v>2337</v>
      </c>
      <c r="E179" s="124"/>
      <c r="F179" s="124" t="s">
        <v>1635</v>
      </c>
      <c r="G179" s="124" t="s">
        <v>2213</v>
      </c>
      <c r="H179" s="262" t="s">
        <v>2397</v>
      </c>
      <c r="I179" s="124" t="s">
        <v>2398</v>
      </c>
      <c r="J179" s="124" t="s">
        <v>252</v>
      </c>
      <c r="K179" s="267">
        <v>1</v>
      </c>
      <c r="L179" s="264">
        <v>1312</v>
      </c>
      <c r="M179" s="264">
        <v>1296</v>
      </c>
      <c r="N179" s="264">
        <f t="shared" si="9"/>
        <v>2608</v>
      </c>
      <c r="O179" s="264">
        <v>1312</v>
      </c>
      <c r="P179" s="264">
        <v>1296</v>
      </c>
      <c r="Q179" s="264">
        <f t="shared" si="10"/>
        <v>2608</v>
      </c>
      <c r="R179" s="120" t="s">
        <v>507</v>
      </c>
      <c r="S179" s="265"/>
    </row>
    <row r="180" spans="1:19" s="116" customFormat="1" ht="12.75" customHeight="1">
      <c r="A180" s="120">
        <v>60</v>
      </c>
      <c r="B180" s="124" t="s">
        <v>2258</v>
      </c>
      <c r="C180" s="124" t="s">
        <v>1305</v>
      </c>
      <c r="D180" s="124" t="s">
        <v>2229</v>
      </c>
      <c r="E180" s="124"/>
      <c r="F180" s="124" t="s">
        <v>1635</v>
      </c>
      <c r="G180" s="124" t="s">
        <v>1636</v>
      </c>
      <c r="H180" s="262" t="s">
        <v>2399</v>
      </c>
      <c r="I180" s="124" t="s">
        <v>2400</v>
      </c>
      <c r="J180" s="124" t="s">
        <v>252</v>
      </c>
      <c r="K180" s="263">
        <v>3</v>
      </c>
      <c r="L180" s="264">
        <v>563</v>
      </c>
      <c r="M180" s="264">
        <v>1246</v>
      </c>
      <c r="N180" s="264">
        <f t="shared" si="9"/>
        <v>1809</v>
      </c>
      <c r="O180" s="264">
        <v>563</v>
      </c>
      <c r="P180" s="264">
        <v>1246</v>
      </c>
      <c r="Q180" s="264">
        <f t="shared" si="10"/>
        <v>1809</v>
      </c>
      <c r="R180" s="120" t="s">
        <v>507</v>
      </c>
      <c r="S180" s="265"/>
    </row>
    <row r="181" spans="1:19" s="116" customFormat="1" ht="12.75" customHeight="1">
      <c r="A181" s="120">
        <v>61</v>
      </c>
      <c r="B181" s="124" t="s">
        <v>2258</v>
      </c>
      <c r="C181" s="124" t="s">
        <v>1305</v>
      </c>
      <c r="D181" s="124" t="s">
        <v>2229</v>
      </c>
      <c r="E181" s="124"/>
      <c r="F181" s="124" t="s">
        <v>1635</v>
      </c>
      <c r="G181" s="124" t="s">
        <v>1636</v>
      </c>
      <c r="H181" s="262" t="s">
        <v>2401</v>
      </c>
      <c r="I181" s="124" t="s">
        <v>2402</v>
      </c>
      <c r="J181" s="124" t="s">
        <v>252</v>
      </c>
      <c r="K181" s="263">
        <v>3</v>
      </c>
      <c r="L181" s="264">
        <v>3078</v>
      </c>
      <c r="M181" s="264">
        <v>1975</v>
      </c>
      <c r="N181" s="264">
        <f t="shared" si="9"/>
        <v>5053</v>
      </c>
      <c r="O181" s="264">
        <v>3078</v>
      </c>
      <c r="P181" s="264">
        <v>1975</v>
      </c>
      <c r="Q181" s="264">
        <f t="shared" si="10"/>
        <v>5053</v>
      </c>
      <c r="R181" s="120" t="s">
        <v>507</v>
      </c>
      <c r="S181" s="265"/>
    </row>
    <row r="182" spans="1:19" s="116" customFormat="1" ht="12.75" customHeight="1">
      <c r="A182" s="120">
        <v>62</v>
      </c>
      <c r="B182" s="124" t="s">
        <v>2258</v>
      </c>
      <c r="C182" s="124" t="s">
        <v>1305</v>
      </c>
      <c r="D182" s="124" t="s">
        <v>2287</v>
      </c>
      <c r="E182" s="124"/>
      <c r="F182" s="124" t="s">
        <v>1635</v>
      </c>
      <c r="G182" s="124" t="s">
        <v>1636</v>
      </c>
      <c r="H182" s="262" t="s">
        <v>2403</v>
      </c>
      <c r="I182" s="124" t="s">
        <v>2404</v>
      </c>
      <c r="J182" s="124" t="s">
        <v>220</v>
      </c>
      <c r="K182" s="263">
        <v>3</v>
      </c>
      <c r="L182" s="264">
        <v>2034</v>
      </c>
      <c r="M182" s="264">
        <v>8444</v>
      </c>
      <c r="N182" s="264">
        <f t="shared" si="9"/>
        <v>10478</v>
      </c>
      <c r="O182" s="264">
        <v>2034</v>
      </c>
      <c r="P182" s="264">
        <v>8444</v>
      </c>
      <c r="Q182" s="264">
        <f t="shared" si="10"/>
        <v>10478</v>
      </c>
      <c r="R182" s="120" t="s">
        <v>507</v>
      </c>
      <c r="S182" s="265"/>
    </row>
    <row r="183" spans="1:19" s="116" customFormat="1" ht="12.75" customHeight="1">
      <c r="A183" s="120">
        <v>63</v>
      </c>
      <c r="B183" s="124" t="s">
        <v>2258</v>
      </c>
      <c r="C183" s="124" t="s">
        <v>1305</v>
      </c>
      <c r="D183" s="124" t="s">
        <v>2356</v>
      </c>
      <c r="E183" s="124"/>
      <c r="F183" s="124" t="s">
        <v>1635</v>
      </c>
      <c r="G183" s="124" t="s">
        <v>1636</v>
      </c>
      <c r="H183" s="262" t="s">
        <v>2405</v>
      </c>
      <c r="I183" s="124" t="s">
        <v>2406</v>
      </c>
      <c r="J183" s="124" t="s">
        <v>252</v>
      </c>
      <c r="K183" s="263">
        <v>3</v>
      </c>
      <c r="L183" s="264">
        <v>1581</v>
      </c>
      <c r="M183" s="264">
        <v>918</v>
      </c>
      <c r="N183" s="264">
        <f t="shared" si="9"/>
        <v>2499</v>
      </c>
      <c r="O183" s="264">
        <v>1581</v>
      </c>
      <c r="P183" s="264">
        <v>918</v>
      </c>
      <c r="Q183" s="264">
        <f t="shared" si="10"/>
        <v>2499</v>
      </c>
      <c r="R183" s="120" t="s">
        <v>507</v>
      </c>
      <c r="S183" s="265"/>
    </row>
    <row r="184" spans="1:19" s="116" customFormat="1" ht="12.75" customHeight="1">
      <c r="A184" s="120">
        <v>64</v>
      </c>
      <c r="B184" s="124" t="s">
        <v>2258</v>
      </c>
      <c r="C184" s="124" t="s">
        <v>1305</v>
      </c>
      <c r="D184" s="124" t="s">
        <v>2299</v>
      </c>
      <c r="E184" s="124"/>
      <c r="F184" s="124" t="s">
        <v>1635</v>
      </c>
      <c r="G184" s="124" t="s">
        <v>1636</v>
      </c>
      <c r="H184" s="262" t="s">
        <v>2407</v>
      </c>
      <c r="I184" s="124" t="s">
        <v>2408</v>
      </c>
      <c r="J184" s="124" t="s">
        <v>252</v>
      </c>
      <c r="K184" s="263">
        <v>1</v>
      </c>
      <c r="L184" s="264">
        <v>3396</v>
      </c>
      <c r="M184" s="264">
        <v>1953</v>
      </c>
      <c r="N184" s="264">
        <f t="shared" si="9"/>
        <v>5349</v>
      </c>
      <c r="O184" s="264">
        <v>3396</v>
      </c>
      <c r="P184" s="264">
        <v>1953</v>
      </c>
      <c r="Q184" s="264">
        <f t="shared" si="10"/>
        <v>5349</v>
      </c>
      <c r="R184" s="120" t="s">
        <v>507</v>
      </c>
      <c r="S184" s="265"/>
    </row>
    <row r="185" spans="1:19" s="116" customFormat="1" ht="12.75" customHeight="1">
      <c r="A185" s="120">
        <v>65</v>
      </c>
      <c r="B185" s="124" t="s">
        <v>2258</v>
      </c>
      <c r="C185" s="124" t="s">
        <v>1305</v>
      </c>
      <c r="D185" s="124" t="s">
        <v>2409</v>
      </c>
      <c r="E185" s="124"/>
      <c r="F185" s="124" t="s">
        <v>1635</v>
      </c>
      <c r="G185" s="124" t="s">
        <v>1636</v>
      </c>
      <c r="H185" s="262" t="s">
        <v>2410</v>
      </c>
      <c r="I185" s="124" t="s">
        <v>2411</v>
      </c>
      <c r="J185" s="124" t="s">
        <v>220</v>
      </c>
      <c r="K185" s="263">
        <v>3</v>
      </c>
      <c r="L185" s="264">
        <v>1089</v>
      </c>
      <c r="M185" s="264">
        <v>3150</v>
      </c>
      <c r="N185" s="264">
        <f t="shared" si="9"/>
        <v>4239</v>
      </c>
      <c r="O185" s="264">
        <v>1089</v>
      </c>
      <c r="P185" s="264">
        <v>3150</v>
      </c>
      <c r="Q185" s="264">
        <f t="shared" si="10"/>
        <v>4239</v>
      </c>
      <c r="R185" s="120" t="s">
        <v>507</v>
      </c>
      <c r="S185" s="265"/>
    </row>
    <row r="186" spans="1:19" s="116" customFormat="1" ht="12.75" customHeight="1">
      <c r="A186" s="120">
        <v>66</v>
      </c>
      <c r="B186" s="124" t="s">
        <v>2258</v>
      </c>
      <c r="C186" s="124" t="s">
        <v>1305</v>
      </c>
      <c r="D186" s="124" t="s">
        <v>2409</v>
      </c>
      <c r="E186" s="124"/>
      <c r="F186" s="124" t="s">
        <v>2412</v>
      </c>
      <c r="G186" s="124" t="s">
        <v>1636</v>
      </c>
      <c r="H186" s="262" t="s">
        <v>2413</v>
      </c>
      <c r="I186" s="262" t="s">
        <v>2414</v>
      </c>
      <c r="J186" s="124" t="s">
        <v>1651</v>
      </c>
      <c r="K186" s="263">
        <v>1</v>
      </c>
      <c r="L186" s="266">
        <v>2572</v>
      </c>
      <c r="M186" s="264">
        <v>0</v>
      </c>
      <c r="N186" s="264">
        <f t="shared" ref="N186:N197" si="11">L186+M186</f>
        <v>2572</v>
      </c>
      <c r="O186" s="264">
        <v>2572</v>
      </c>
      <c r="P186" s="264">
        <v>0</v>
      </c>
      <c r="Q186" s="264">
        <f t="shared" ref="Q186:Q197" si="12">O186+P186</f>
        <v>2572</v>
      </c>
      <c r="R186" s="120" t="s">
        <v>507</v>
      </c>
      <c r="S186" s="265"/>
    </row>
    <row r="187" spans="1:19" s="116" customFormat="1" ht="12.75" customHeight="1">
      <c r="A187" s="120">
        <v>67</v>
      </c>
      <c r="B187" s="124" t="s">
        <v>2258</v>
      </c>
      <c r="C187" s="124" t="s">
        <v>1305</v>
      </c>
      <c r="D187" s="124" t="s">
        <v>2213</v>
      </c>
      <c r="E187" s="124"/>
      <c r="F187" s="124" t="s">
        <v>1635</v>
      </c>
      <c r="G187" s="124" t="s">
        <v>1636</v>
      </c>
      <c r="H187" s="262" t="s">
        <v>2415</v>
      </c>
      <c r="I187" s="124" t="s">
        <v>2416</v>
      </c>
      <c r="J187" s="124" t="s">
        <v>1651</v>
      </c>
      <c r="K187" s="263">
        <v>1</v>
      </c>
      <c r="L187" s="266">
        <v>281</v>
      </c>
      <c r="M187" s="264">
        <v>0</v>
      </c>
      <c r="N187" s="264">
        <f t="shared" si="11"/>
        <v>281</v>
      </c>
      <c r="O187" s="264">
        <v>281</v>
      </c>
      <c r="P187" s="264">
        <v>0</v>
      </c>
      <c r="Q187" s="264">
        <f t="shared" si="12"/>
        <v>281</v>
      </c>
      <c r="R187" s="120" t="s">
        <v>507</v>
      </c>
      <c r="S187" s="265"/>
    </row>
    <row r="188" spans="1:19" s="116" customFormat="1" ht="12.75" customHeight="1">
      <c r="A188" s="120">
        <v>68</v>
      </c>
      <c r="B188" s="124" t="s">
        <v>2258</v>
      </c>
      <c r="C188" s="124" t="s">
        <v>1305</v>
      </c>
      <c r="D188" s="124" t="s">
        <v>2348</v>
      </c>
      <c r="E188" s="124"/>
      <c r="F188" s="124" t="s">
        <v>1635</v>
      </c>
      <c r="G188" s="124" t="s">
        <v>1636</v>
      </c>
      <c r="H188" s="262" t="s">
        <v>2417</v>
      </c>
      <c r="I188" s="124" t="s">
        <v>2418</v>
      </c>
      <c r="J188" s="124" t="s">
        <v>1651</v>
      </c>
      <c r="K188" s="263">
        <v>1</v>
      </c>
      <c r="L188" s="266">
        <v>1868</v>
      </c>
      <c r="M188" s="264">
        <v>0</v>
      </c>
      <c r="N188" s="264">
        <f t="shared" si="11"/>
        <v>1868</v>
      </c>
      <c r="O188" s="264">
        <v>1868</v>
      </c>
      <c r="P188" s="264">
        <v>0</v>
      </c>
      <c r="Q188" s="264">
        <f t="shared" si="12"/>
        <v>1868</v>
      </c>
      <c r="R188" s="120" t="s">
        <v>507</v>
      </c>
      <c r="S188" s="265"/>
    </row>
    <row r="189" spans="1:19" s="116" customFormat="1" ht="12.75" customHeight="1">
      <c r="A189" s="120">
        <v>69</v>
      </c>
      <c r="B189" s="124" t="s">
        <v>2258</v>
      </c>
      <c r="C189" s="124" t="s">
        <v>1305</v>
      </c>
      <c r="D189" s="124" t="s">
        <v>2337</v>
      </c>
      <c r="E189" s="124"/>
      <c r="F189" s="124" t="s">
        <v>1635</v>
      </c>
      <c r="G189" s="124" t="s">
        <v>1636</v>
      </c>
      <c r="H189" s="262" t="s">
        <v>2419</v>
      </c>
      <c r="I189" s="124" t="s">
        <v>2420</v>
      </c>
      <c r="J189" s="124" t="s">
        <v>1651</v>
      </c>
      <c r="K189" s="263">
        <v>1</v>
      </c>
      <c r="L189" s="266">
        <v>815</v>
      </c>
      <c r="M189" s="264">
        <v>0</v>
      </c>
      <c r="N189" s="264">
        <f t="shared" si="11"/>
        <v>815</v>
      </c>
      <c r="O189" s="264">
        <v>815</v>
      </c>
      <c r="P189" s="264">
        <v>0</v>
      </c>
      <c r="Q189" s="264">
        <f t="shared" si="12"/>
        <v>815</v>
      </c>
      <c r="R189" s="120" t="s">
        <v>507</v>
      </c>
      <c r="S189" s="265"/>
    </row>
    <row r="190" spans="1:19" s="116" customFormat="1" ht="12.75" customHeight="1">
      <c r="A190" s="120">
        <v>70</v>
      </c>
      <c r="B190" s="124" t="s">
        <v>2258</v>
      </c>
      <c r="C190" s="124" t="s">
        <v>1305</v>
      </c>
      <c r="D190" s="124" t="s">
        <v>1668</v>
      </c>
      <c r="E190" s="124"/>
      <c r="F190" s="124" t="s">
        <v>1635</v>
      </c>
      <c r="G190" s="124" t="s">
        <v>1636</v>
      </c>
      <c r="H190" s="262" t="s">
        <v>2421</v>
      </c>
      <c r="I190" s="124" t="s">
        <v>2422</v>
      </c>
      <c r="J190" s="124" t="s">
        <v>1651</v>
      </c>
      <c r="K190" s="263">
        <v>2</v>
      </c>
      <c r="L190" s="266">
        <v>1287</v>
      </c>
      <c r="M190" s="264">
        <v>0</v>
      </c>
      <c r="N190" s="264">
        <f t="shared" si="11"/>
        <v>1287</v>
      </c>
      <c r="O190" s="264">
        <v>1287</v>
      </c>
      <c r="P190" s="264">
        <v>0</v>
      </c>
      <c r="Q190" s="264">
        <f t="shared" si="12"/>
        <v>1287</v>
      </c>
      <c r="R190" s="120" t="s">
        <v>507</v>
      </c>
      <c r="S190" s="268"/>
    </row>
    <row r="191" spans="1:19" s="116" customFormat="1" ht="12.75" customHeight="1">
      <c r="A191" s="120">
        <v>71</v>
      </c>
      <c r="B191" s="124" t="s">
        <v>2258</v>
      </c>
      <c r="C191" s="124" t="s">
        <v>1305</v>
      </c>
      <c r="D191" s="124" t="s">
        <v>2423</v>
      </c>
      <c r="E191" s="124" t="s">
        <v>2424</v>
      </c>
      <c r="F191" s="124" t="s">
        <v>1635</v>
      </c>
      <c r="G191" s="124" t="s">
        <v>1636</v>
      </c>
      <c r="H191" s="262" t="s">
        <v>2425</v>
      </c>
      <c r="I191" s="124" t="s">
        <v>2426</v>
      </c>
      <c r="J191" s="124" t="s">
        <v>220</v>
      </c>
      <c r="K191" s="263">
        <v>2</v>
      </c>
      <c r="L191" s="264">
        <v>100</v>
      </c>
      <c r="M191" s="264">
        <v>0</v>
      </c>
      <c r="N191" s="264">
        <f t="shared" si="11"/>
        <v>100</v>
      </c>
      <c r="O191" s="264">
        <v>100</v>
      </c>
      <c r="P191" s="264">
        <v>0</v>
      </c>
      <c r="Q191" s="264">
        <f t="shared" si="12"/>
        <v>100</v>
      </c>
      <c r="R191" s="120" t="s">
        <v>507</v>
      </c>
      <c r="S191" s="268"/>
    </row>
    <row r="192" spans="1:19" s="116" customFormat="1" ht="12.75" customHeight="1">
      <c r="A192" s="120">
        <v>72</v>
      </c>
      <c r="B192" s="124" t="s">
        <v>2258</v>
      </c>
      <c r="C192" s="124" t="s">
        <v>1305</v>
      </c>
      <c r="D192" s="124" t="s">
        <v>2427</v>
      </c>
      <c r="E192" s="124" t="s">
        <v>2428</v>
      </c>
      <c r="F192" s="124" t="s">
        <v>1635</v>
      </c>
      <c r="G192" s="124" t="s">
        <v>1636</v>
      </c>
      <c r="H192" s="262" t="s">
        <v>2429</v>
      </c>
      <c r="I192" s="124" t="s">
        <v>2430</v>
      </c>
      <c r="J192" s="124" t="s">
        <v>1651</v>
      </c>
      <c r="K192" s="263">
        <v>2</v>
      </c>
      <c r="L192" s="266">
        <v>1122</v>
      </c>
      <c r="M192" s="264">
        <v>0</v>
      </c>
      <c r="N192" s="264">
        <f t="shared" si="11"/>
        <v>1122</v>
      </c>
      <c r="O192" s="264">
        <v>1122</v>
      </c>
      <c r="P192" s="264">
        <v>0</v>
      </c>
      <c r="Q192" s="264">
        <f t="shared" si="12"/>
        <v>1122</v>
      </c>
      <c r="R192" s="120" t="s">
        <v>507</v>
      </c>
      <c r="S192" s="268"/>
    </row>
    <row r="193" spans="1:24" s="116" customFormat="1" ht="12.75" customHeight="1">
      <c r="A193" s="120">
        <v>73</v>
      </c>
      <c r="B193" s="124" t="s">
        <v>2258</v>
      </c>
      <c r="C193" s="124" t="s">
        <v>1305</v>
      </c>
      <c r="D193" s="124" t="s">
        <v>2431</v>
      </c>
      <c r="E193" s="124"/>
      <c r="F193" s="124" t="s">
        <v>1635</v>
      </c>
      <c r="G193" s="124" t="s">
        <v>1636</v>
      </c>
      <c r="H193" s="262" t="s">
        <v>2432</v>
      </c>
      <c r="I193" s="124" t="s">
        <v>2433</v>
      </c>
      <c r="J193" s="124" t="s">
        <v>241</v>
      </c>
      <c r="K193" s="263">
        <v>3</v>
      </c>
      <c r="L193" s="266">
        <v>18875</v>
      </c>
      <c r="M193" s="264">
        <v>0</v>
      </c>
      <c r="N193" s="264">
        <f t="shared" si="11"/>
        <v>18875</v>
      </c>
      <c r="O193" s="264">
        <v>18875</v>
      </c>
      <c r="P193" s="264">
        <v>0</v>
      </c>
      <c r="Q193" s="264">
        <f t="shared" si="12"/>
        <v>18875</v>
      </c>
      <c r="R193" s="120" t="s">
        <v>507</v>
      </c>
      <c r="S193" s="265"/>
    </row>
    <row r="194" spans="1:24" s="116" customFormat="1" ht="12.75" customHeight="1">
      <c r="A194" s="120">
        <v>74</v>
      </c>
      <c r="B194" s="124" t="s">
        <v>2258</v>
      </c>
      <c r="C194" s="124" t="s">
        <v>1305</v>
      </c>
      <c r="D194" s="124" t="s">
        <v>2229</v>
      </c>
      <c r="E194" s="124"/>
      <c r="F194" s="124" t="s">
        <v>1635</v>
      </c>
      <c r="G194" s="124" t="s">
        <v>1636</v>
      </c>
      <c r="H194" s="262" t="s">
        <v>2434</v>
      </c>
      <c r="I194" s="124" t="s">
        <v>2435</v>
      </c>
      <c r="J194" s="124" t="s">
        <v>1651</v>
      </c>
      <c r="K194" s="263">
        <v>1</v>
      </c>
      <c r="L194" s="266">
        <v>1008</v>
      </c>
      <c r="M194" s="264">
        <v>0</v>
      </c>
      <c r="N194" s="264">
        <f t="shared" si="11"/>
        <v>1008</v>
      </c>
      <c r="O194" s="264">
        <v>1008</v>
      </c>
      <c r="P194" s="264">
        <v>0</v>
      </c>
      <c r="Q194" s="264">
        <f t="shared" si="12"/>
        <v>1008</v>
      </c>
      <c r="R194" s="120" t="s">
        <v>507</v>
      </c>
      <c r="S194" s="265"/>
    </row>
    <row r="195" spans="1:24" s="116" customFormat="1" ht="12.75" customHeight="1">
      <c r="A195" s="120">
        <v>75</v>
      </c>
      <c r="B195" s="124" t="s">
        <v>2258</v>
      </c>
      <c r="C195" s="124" t="s">
        <v>1305</v>
      </c>
      <c r="D195" s="124" t="s">
        <v>2324</v>
      </c>
      <c r="E195" s="124"/>
      <c r="F195" s="124" t="s">
        <v>1635</v>
      </c>
      <c r="G195" s="124" t="s">
        <v>1636</v>
      </c>
      <c r="H195" s="262" t="s">
        <v>2436</v>
      </c>
      <c r="I195" s="124" t="s">
        <v>2437</v>
      </c>
      <c r="J195" s="124" t="s">
        <v>252</v>
      </c>
      <c r="K195" s="263">
        <v>3</v>
      </c>
      <c r="L195" s="264">
        <v>706</v>
      </c>
      <c r="M195" s="264">
        <v>1025</v>
      </c>
      <c r="N195" s="264">
        <f t="shared" si="11"/>
        <v>1731</v>
      </c>
      <c r="O195" s="264">
        <v>706</v>
      </c>
      <c r="P195" s="264">
        <v>1025</v>
      </c>
      <c r="Q195" s="264">
        <f t="shared" si="12"/>
        <v>1731</v>
      </c>
      <c r="R195" s="120" t="s">
        <v>507</v>
      </c>
      <c r="S195" s="265"/>
    </row>
    <row r="196" spans="1:24" s="116" customFormat="1" ht="12.75" customHeight="1">
      <c r="A196" s="120">
        <v>76</v>
      </c>
      <c r="B196" s="214" t="s">
        <v>2258</v>
      </c>
      <c r="C196" s="124" t="s">
        <v>2438</v>
      </c>
      <c r="D196" s="124" t="s">
        <v>1636</v>
      </c>
      <c r="E196" s="124"/>
      <c r="F196" s="124" t="s">
        <v>1635</v>
      </c>
      <c r="G196" s="124" t="s">
        <v>1636</v>
      </c>
      <c r="H196" s="262" t="s">
        <v>2439</v>
      </c>
      <c r="I196" s="262" t="s">
        <v>2440</v>
      </c>
      <c r="J196" s="124" t="s">
        <v>241</v>
      </c>
      <c r="K196" s="120">
        <v>13</v>
      </c>
      <c r="L196" s="125">
        <v>1638</v>
      </c>
      <c r="M196" s="125">
        <v>5675</v>
      </c>
      <c r="N196" s="264">
        <f t="shared" si="11"/>
        <v>7313</v>
      </c>
      <c r="O196" s="264">
        <v>1638</v>
      </c>
      <c r="P196" s="264">
        <v>5675</v>
      </c>
      <c r="Q196" s="264">
        <f t="shared" si="12"/>
        <v>7313</v>
      </c>
      <c r="R196" s="120" t="s">
        <v>507</v>
      </c>
      <c r="V196" s="128"/>
    </row>
    <row r="197" spans="1:24" s="116" customFormat="1" ht="12.75" customHeight="1">
      <c r="A197" s="120">
        <v>77</v>
      </c>
      <c r="B197" s="214" t="s">
        <v>2258</v>
      </c>
      <c r="C197" s="124" t="s">
        <v>1305</v>
      </c>
      <c r="D197" s="124" t="s">
        <v>2423</v>
      </c>
      <c r="E197" s="124"/>
      <c r="F197" s="124" t="s">
        <v>1635</v>
      </c>
      <c r="G197" s="124" t="s">
        <v>1636</v>
      </c>
      <c r="H197" s="262" t="s">
        <v>4957</v>
      </c>
      <c r="I197" s="262"/>
      <c r="J197" s="124" t="s">
        <v>1651</v>
      </c>
      <c r="K197" s="120">
        <v>1</v>
      </c>
      <c r="L197" s="125">
        <v>193</v>
      </c>
      <c r="M197" s="125">
        <v>0</v>
      </c>
      <c r="N197" s="264">
        <f t="shared" si="11"/>
        <v>193</v>
      </c>
      <c r="O197" s="264">
        <v>193</v>
      </c>
      <c r="P197" s="264">
        <v>0</v>
      </c>
      <c r="Q197" s="264">
        <f t="shared" si="12"/>
        <v>193</v>
      </c>
      <c r="R197" s="120" t="s">
        <v>507</v>
      </c>
      <c r="V197" s="128"/>
    </row>
    <row r="198" spans="1:24" s="116" customFormat="1" ht="13.2" customHeight="1">
      <c r="A198" s="367"/>
      <c r="B198" s="367"/>
      <c r="C198" s="367"/>
      <c r="D198" s="367"/>
      <c r="E198" s="367"/>
      <c r="F198" s="367"/>
      <c r="G198" s="367"/>
      <c r="H198" s="367"/>
      <c r="I198" s="367"/>
      <c r="J198" s="367"/>
      <c r="K198" s="367"/>
      <c r="L198" s="127">
        <f t="shared" ref="L198:Q198" si="13">SUM(L121:L197)</f>
        <v>195354</v>
      </c>
      <c r="M198" s="127">
        <f t="shared" si="13"/>
        <v>181606</v>
      </c>
      <c r="N198" s="127">
        <f t="shared" si="13"/>
        <v>376960</v>
      </c>
      <c r="O198" s="127">
        <f t="shared" si="13"/>
        <v>195354</v>
      </c>
      <c r="P198" s="127">
        <f t="shared" si="13"/>
        <v>181606</v>
      </c>
      <c r="Q198" s="127">
        <f t="shared" si="13"/>
        <v>376960</v>
      </c>
      <c r="R198" s="320"/>
    </row>
    <row r="199" spans="1:24" ht="36" customHeight="1">
      <c r="A199" s="368"/>
      <c r="B199" s="368"/>
      <c r="C199" s="368"/>
      <c r="D199" s="368"/>
      <c r="E199" s="368"/>
      <c r="F199" s="368"/>
      <c r="G199" s="368"/>
      <c r="H199" s="368"/>
      <c r="I199" s="368"/>
      <c r="J199" s="368"/>
      <c r="K199" s="368"/>
      <c r="L199" s="368"/>
      <c r="M199" s="368"/>
      <c r="N199" s="368"/>
      <c r="O199" s="368"/>
      <c r="P199" s="368"/>
      <c r="Q199" s="368"/>
      <c r="R199" s="72"/>
    </row>
    <row r="200" spans="1:24" ht="31.5" customHeight="1">
      <c r="A200" s="55" t="s">
        <v>25</v>
      </c>
      <c r="B200" s="374" t="s">
        <v>2489</v>
      </c>
      <c r="C200" s="375"/>
      <c r="D200" s="375"/>
      <c r="E200" s="375"/>
      <c r="F200" s="375"/>
      <c r="G200" s="375"/>
      <c r="H200" s="375"/>
      <c r="I200" s="375"/>
      <c r="J200" s="375"/>
      <c r="K200" s="376"/>
      <c r="L200" s="377" t="s">
        <v>437</v>
      </c>
      <c r="M200" s="377"/>
      <c r="N200" s="377"/>
      <c r="O200" s="377" t="s">
        <v>45</v>
      </c>
      <c r="P200" s="377"/>
      <c r="Q200" s="377"/>
      <c r="R200" s="378" t="s">
        <v>20</v>
      </c>
    </row>
    <row r="201" spans="1:24" ht="42" customHeight="1">
      <c r="A201" s="56" t="s">
        <v>7</v>
      </c>
      <c r="B201" s="57" t="s">
        <v>29</v>
      </c>
      <c r="C201" s="57" t="s">
        <v>4</v>
      </c>
      <c r="D201" s="58" t="s">
        <v>5</v>
      </c>
      <c r="E201" s="58" t="s">
        <v>6</v>
      </c>
      <c r="F201" s="58" t="s">
        <v>8</v>
      </c>
      <c r="G201" s="58" t="s">
        <v>9</v>
      </c>
      <c r="H201" s="58" t="s">
        <v>22</v>
      </c>
      <c r="I201" s="58" t="s">
        <v>10</v>
      </c>
      <c r="J201" s="58" t="s">
        <v>11</v>
      </c>
      <c r="K201" s="56" t="s">
        <v>12</v>
      </c>
      <c r="L201" s="62" t="s">
        <v>13</v>
      </c>
      <c r="M201" s="56" t="s">
        <v>14</v>
      </c>
      <c r="N201" s="56" t="s">
        <v>15</v>
      </c>
      <c r="O201" s="62" t="s">
        <v>13</v>
      </c>
      <c r="P201" s="56" t="s">
        <v>14</v>
      </c>
      <c r="Q201" s="56" t="s">
        <v>3</v>
      </c>
      <c r="R201" s="379"/>
    </row>
    <row r="202" spans="1:24" ht="12.75" customHeight="1">
      <c r="A202" s="60">
        <v>1</v>
      </c>
      <c r="B202" s="13" t="s">
        <v>2489</v>
      </c>
      <c r="C202" s="13" t="s">
        <v>1647</v>
      </c>
      <c r="D202" s="13" t="s">
        <v>2619</v>
      </c>
      <c r="E202" s="13" t="s">
        <v>26</v>
      </c>
      <c r="F202" s="13" t="s">
        <v>2492</v>
      </c>
      <c r="G202" s="13" t="s">
        <v>2493</v>
      </c>
      <c r="H202" s="13" t="s">
        <v>2620</v>
      </c>
      <c r="I202" s="13" t="s">
        <v>2621</v>
      </c>
      <c r="J202" s="13" t="s">
        <v>1651</v>
      </c>
      <c r="K202" s="154" t="s">
        <v>2622</v>
      </c>
      <c r="L202" s="12">
        <v>11033</v>
      </c>
      <c r="M202" s="12">
        <v>0</v>
      </c>
      <c r="N202" s="12">
        <v>11033</v>
      </c>
      <c r="O202" s="12">
        <v>11033</v>
      </c>
      <c r="P202" s="12">
        <v>0</v>
      </c>
      <c r="Q202" s="12">
        <v>11033</v>
      </c>
      <c r="R202" s="60" t="s">
        <v>507</v>
      </c>
      <c r="S202" s="152"/>
      <c r="T202" s="151"/>
      <c r="U202" s="151"/>
      <c r="V202" s="151"/>
      <c r="X202" s="152"/>
    </row>
    <row r="203" spans="1:24" ht="12.75" customHeight="1">
      <c r="A203" s="60">
        <v>2</v>
      </c>
      <c r="B203" s="13" t="s">
        <v>2489</v>
      </c>
      <c r="C203" s="13" t="s">
        <v>1647</v>
      </c>
      <c r="D203" s="13" t="s">
        <v>2623</v>
      </c>
      <c r="E203" s="13"/>
      <c r="F203" s="13" t="s">
        <v>2492</v>
      </c>
      <c r="G203" s="13" t="s">
        <v>2493</v>
      </c>
      <c r="H203" s="13" t="s">
        <v>2624</v>
      </c>
      <c r="I203" s="13" t="s">
        <v>2625</v>
      </c>
      <c r="J203" s="13" t="s">
        <v>1651</v>
      </c>
      <c r="K203" s="154" t="s">
        <v>18</v>
      </c>
      <c r="L203" s="12">
        <v>2757</v>
      </c>
      <c r="M203" s="12">
        <v>0</v>
      </c>
      <c r="N203" s="12">
        <v>2757</v>
      </c>
      <c r="O203" s="12">
        <v>2757</v>
      </c>
      <c r="P203" s="12">
        <v>0</v>
      </c>
      <c r="Q203" s="12">
        <v>2757</v>
      </c>
      <c r="R203" s="60" t="s">
        <v>507</v>
      </c>
      <c r="S203" s="152"/>
      <c r="T203" s="151"/>
      <c r="U203" s="151"/>
      <c r="V203" s="151"/>
      <c r="X203" s="152"/>
    </row>
    <row r="204" spans="1:24" ht="12.75" customHeight="1">
      <c r="A204" s="60">
        <v>3</v>
      </c>
      <c r="B204" s="13" t="s">
        <v>2489</v>
      </c>
      <c r="C204" s="13" t="s">
        <v>1647</v>
      </c>
      <c r="D204" s="13" t="s">
        <v>2623</v>
      </c>
      <c r="E204" s="13"/>
      <c r="F204" s="13" t="s">
        <v>2492</v>
      </c>
      <c r="G204" s="13" t="s">
        <v>2493</v>
      </c>
      <c r="H204" s="13" t="s">
        <v>2626</v>
      </c>
      <c r="I204" s="13" t="s">
        <v>2627</v>
      </c>
      <c r="J204" s="13" t="s">
        <v>1651</v>
      </c>
      <c r="K204" s="154" t="s">
        <v>18</v>
      </c>
      <c r="L204" s="12">
        <v>3010</v>
      </c>
      <c r="M204" s="12">
        <v>0</v>
      </c>
      <c r="N204" s="12">
        <v>3010</v>
      </c>
      <c r="O204" s="12">
        <v>3010</v>
      </c>
      <c r="P204" s="12">
        <v>0</v>
      </c>
      <c r="Q204" s="12">
        <v>3010</v>
      </c>
      <c r="R204" s="60" t="s">
        <v>507</v>
      </c>
      <c r="S204" s="152"/>
      <c r="T204" s="151"/>
      <c r="U204" s="151"/>
      <c r="V204" s="151"/>
      <c r="X204" s="152"/>
    </row>
    <row r="205" spans="1:24" ht="12.75" customHeight="1">
      <c r="A205" s="60">
        <v>4</v>
      </c>
      <c r="B205" s="13" t="s">
        <v>2489</v>
      </c>
      <c r="C205" s="13" t="s">
        <v>1647</v>
      </c>
      <c r="D205" s="13" t="s">
        <v>2500</v>
      </c>
      <c r="E205" s="13"/>
      <c r="F205" s="13" t="s">
        <v>2492</v>
      </c>
      <c r="G205" s="13" t="s">
        <v>2493</v>
      </c>
      <c r="H205" s="13" t="s">
        <v>2628</v>
      </c>
      <c r="I205" s="13" t="s">
        <v>2629</v>
      </c>
      <c r="J205" s="13" t="s">
        <v>1651</v>
      </c>
      <c r="K205" s="154" t="s">
        <v>18</v>
      </c>
      <c r="L205" s="12">
        <v>5221</v>
      </c>
      <c r="M205" s="12">
        <v>0</v>
      </c>
      <c r="N205" s="12">
        <v>5221</v>
      </c>
      <c r="O205" s="12">
        <v>5221</v>
      </c>
      <c r="P205" s="12">
        <v>0</v>
      </c>
      <c r="Q205" s="12">
        <v>5221</v>
      </c>
      <c r="R205" s="60" t="s">
        <v>507</v>
      </c>
      <c r="S205" s="152"/>
      <c r="T205" s="151"/>
      <c r="U205" s="151"/>
      <c r="V205" s="151"/>
      <c r="X205" s="152"/>
    </row>
    <row r="206" spans="1:24" ht="12.75" customHeight="1">
      <c r="A206" s="60">
        <v>5</v>
      </c>
      <c r="B206" s="13" t="s">
        <v>2489</v>
      </c>
      <c r="C206" s="13" t="s">
        <v>1647</v>
      </c>
      <c r="D206" s="13" t="s">
        <v>2496</v>
      </c>
      <c r="E206" s="13"/>
      <c r="F206" s="13" t="s">
        <v>2492</v>
      </c>
      <c r="G206" s="13" t="s">
        <v>2493</v>
      </c>
      <c r="H206" s="13" t="s">
        <v>2630</v>
      </c>
      <c r="I206" s="13" t="s">
        <v>2631</v>
      </c>
      <c r="J206" s="13" t="s">
        <v>1651</v>
      </c>
      <c r="K206" s="154" t="s">
        <v>43</v>
      </c>
      <c r="L206" s="12">
        <v>5358</v>
      </c>
      <c r="M206" s="12">
        <v>0</v>
      </c>
      <c r="N206" s="12">
        <v>5358</v>
      </c>
      <c r="O206" s="12">
        <v>5358</v>
      </c>
      <c r="P206" s="12">
        <v>0</v>
      </c>
      <c r="Q206" s="12">
        <v>5358</v>
      </c>
      <c r="R206" s="60" t="s">
        <v>507</v>
      </c>
      <c r="S206" s="152"/>
      <c r="T206" s="151"/>
      <c r="U206" s="151"/>
      <c r="V206" s="151"/>
      <c r="X206" s="152"/>
    </row>
    <row r="207" spans="1:24" ht="12.75" customHeight="1">
      <c r="A207" s="60">
        <v>6</v>
      </c>
      <c r="B207" s="13" t="s">
        <v>2489</v>
      </c>
      <c r="C207" s="13" t="s">
        <v>1647</v>
      </c>
      <c r="D207" s="13" t="s">
        <v>2632</v>
      </c>
      <c r="E207" s="13"/>
      <c r="F207" s="13" t="s">
        <v>2492</v>
      </c>
      <c r="G207" s="13" t="s">
        <v>2493</v>
      </c>
      <c r="H207" s="13" t="s">
        <v>2633</v>
      </c>
      <c r="I207" s="13" t="s">
        <v>2634</v>
      </c>
      <c r="J207" s="13" t="s">
        <v>1651</v>
      </c>
      <c r="K207" s="154" t="s">
        <v>18</v>
      </c>
      <c r="L207" s="12">
        <v>5489</v>
      </c>
      <c r="M207" s="12">
        <v>0</v>
      </c>
      <c r="N207" s="12">
        <v>5489</v>
      </c>
      <c r="O207" s="12">
        <v>5489</v>
      </c>
      <c r="P207" s="12">
        <v>0</v>
      </c>
      <c r="Q207" s="12">
        <v>5489</v>
      </c>
      <c r="R207" s="60" t="s">
        <v>507</v>
      </c>
      <c r="S207" s="152"/>
      <c r="T207" s="151"/>
      <c r="U207" s="151"/>
      <c r="V207" s="151"/>
      <c r="X207" s="152"/>
    </row>
    <row r="208" spans="1:24" ht="12.75" customHeight="1">
      <c r="A208" s="60">
        <v>7</v>
      </c>
      <c r="B208" s="13" t="s">
        <v>2489</v>
      </c>
      <c r="C208" s="13" t="s">
        <v>1647</v>
      </c>
      <c r="D208" s="13" t="s">
        <v>2632</v>
      </c>
      <c r="E208" s="13"/>
      <c r="F208" s="13" t="s">
        <v>2492</v>
      </c>
      <c r="G208" s="13" t="s">
        <v>2493</v>
      </c>
      <c r="H208" s="13" t="s">
        <v>2635</v>
      </c>
      <c r="I208" s="13" t="s">
        <v>2636</v>
      </c>
      <c r="J208" s="13" t="s">
        <v>1651</v>
      </c>
      <c r="K208" s="154" t="s">
        <v>18</v>
      </c>
      <c r="L208" s="12">
        <v>6345</v>
      </c>
      <c r="M208" s="12">
        <v>0</v>
      </c>
      <c r="N208" s="12">
        <v>6345</v>
      </c>
      <c r="O208" s="12">
        <v>6345</v>
      </c>
      <c r="P208" s="12">
        <v>0</v>
      </c>
      <c r="Q208" s="12">
        <v>6345</v>
      </c>
      <c r="R208" s="60" t="s">
        <v>507</v>
      </c>
      <c r="S208" s="152"/>
      <c r="T208" s="151"/>
      <c r="U208" s="151"/>
      <c r="V208" s="151"/>
      <c r="X208" s="152"/>
    </row>
    <row r="209" spans="1:24" ht="12.75" customHeight="1">
      <c r="A209" s="60">
        <v>8</v>
      </c>
      <c r="B209" s="13" t="s">
        <v>2489</v>
      </c>
      <c r="C209" s="13" t="s">
        <v>1647</v>
      </c>
      <c r="D209" s="13" t="s">
        <v>2637</v>
      </c>
      <c r="E209" s="13"/>
      <c r="F209" s="13" t="s">
        <v>2492</v>
      </c>
      <c r="G209" s="13" t="s">
        <v>2493</v>
      </c>
      <c r="H209" s="13" t="s">
        <v>2638</v>
      </c>
      <c r="I209" s="13" t="s">
        <v>2639</v>
      </c>
      <c r="J209" s="13" t="s">
        <v>1651</v>
      </c>
      <c r="K209" s="154" t="s">
        <v>18</v>
      </c>
      <c r="L209" s="12">
        <v>3051</v>
      </c>
      <c r="M209" s="12">
        <v>0</v>
      </c>
      <c r="N209" s="12">
        <v>3051</v>
      </c>
      <c r="O209" s="12">
        <v>3051</v>
      </c>
      <c r="P209" s="12">
        <v>0</v>
      </c>
      <c r="Q209" s="12">
        <v>3051</v>
      </c>
      <c r="R209" s="60" t="s">
        <v>507</v>
      </c>
      <c r="S209" s="152"/>
      <c r="T209" s="151"/>
      <c r="U209" s="151"/>
      <c r="V209" s="151"/>
      <c r="X209" s="152"/>
    </row>
    <row r="210" spans="1:24" ht="12.75" customHeight="1">
      <c r="A210" s="60">
        <v>9</v>
      </c>
      <c r="B210" s="13" t="s">
        <v>2489</v>
      </c>
      <c r="C210" s="13" t="s">
        <v>1647</v>
      </c>
      <c r="D210" s="13" t="s">
        <v>2511</v>
      </c>
      <c r="E210" s="13" t="s">
        <v>2640</v>
      </c>
      <c r="F210" s="13" t="s">
        <v>2492</v>
      </c>
      <c r="G210" s="13" t="s">
        <v>2493</v>
      </c>
      <c r="H210" s="13" t="s">
        <v>2641</v>
      </c>
      <c r="I210" s="13" t="s">
        <v>2642</v>
      </c>
      <c r="J210" s="13" t="s">
        <v>1651</v>
      </c>
      <c r="K210" s="154" t="s">
        <v>18</v>
      </c>
      <c r="L210" s="12">
        <v>2911</v>
      </c>
      <c r="M210" s="12">
        <v>0</v>
      </c>
      <c r="N210" s="12">
        <v>2911</v>
      </c>
      <c r="O210" s="12">
        <v>2911</v>
      </c>
      <c r="P210" s="12">
        <v>0</v>
      </c>
      <c r="Q210" s="12">
        <v>2911</v>
      </c>
      <c r="R210" s="60" t="s">
        <v>507</v>
      </c>
      <c r="S210" s="152"/>
      <c r="T210" s="151"/>
      <c r="U210" s="151"/>
      <c r="V210" s="151"/>
      <c r="X210" s="152"/>
    </row>
    <row r="211" spans="1:24" ht="12.75" customHeight="1">
      <c r="A211" s="60">
        <v>10</v>
      </c>
      <c r="B211" s="13" t="s">
        <v>2489</v>
      </c>
      <c r="C211" s="13" t="s">
        <v>1647</v>
      </c>
      <c r="D211" s="13" t="s">
        <v>2637</v>
      </c>
      <c r="E211" s="13"/>
      <c r="F211" s="13" t="s">
        <v>2492</v>
      </c>
      <c r="G211" s="13" t="s">
        <v>2493</v>
      </c>
      <c r="H211" s="13" t="s">
        <v>2643</v>
      </c>
      <c r="I211" s="13" t="s">
        <v>2644</v>
      </c>
      <c r="J211" s="13" t="s">
        <v>1651</v>
      </c>
      <c r="K211" s="154" t="s">
        <v>18</v>
      </c>
      <c r="L211" s="12">
        <v>2562</v>
      </c>
      <c r="M211" s="12">
        <v>0</v>
      </c>
      <c r="N211" s="12">
        <v>2562</v>
      </c>
      <c r="O211" s="12">
        <v>2562</v>
      </c>
      <c r="P211" s="12">
        <v>0</v>
      </c>
      <c r="Q211" s="12">
        <v>2562</v>
      </c>
      <c r="R211" s="60" t="s">
        <v>507</v>
      </c>
      <c r="S211" s="152"/>
      <c r="T211" s="151"/>
      <c r="U211" s="151"/>
      <c r="V211" s="151"/>
      <c r="X211" s="152"/>
    </row>
    <row r="212" spans="1:24" ht="12.75" customHeight="1">
      <c r="A212" s="60">
        <v>11</v>
      </c>
      <c r="B212" s="13" t="s">
        <v>2489</v>
      </c>
      <c r="C212" s="13" t="s">
        <v>1647</v>
      </c>
      <c r="D212" s="13" t="s">
        <v>2645</v>
      </c>
      <c r="E212" s="13"/>
      <c r="F212" s="13" t="s">
        <v>2492</v>
      </c>
      <c r="G212" s="13" t="s">
        <v>2493</v>
      </c>
      <c r="H212" s="13" t="s">
        <v>2646</v>
      </c>
      <c r="I212" s="13" t="s">
        <v>2647</v>
      </c>
      <c r="J212" s="13" t="s">
        <v>1651</v>
      </c>
      <c r="K212" s="154" t="s">
        <v>43</v>
      </c>
      <c r="L212" s="12">
        <v>8501</v>
      </c>
      <c r="M212" s="12">
        <v>0</v>
      </c>
      <c r="N212" s="12">
        <v>8501</v>
      </c>
      <c r="O212" s="12">
        <v>8501</v>
      </c>
      <c r="P212" s="12">
        <v>0</v>
      </c>
      <c r="Q212" s="12">
        <v>8501</v>
      </c>
      <c r="R212" s="60" t="s">
        <v>507</v>
      </c>
      <c r="S212" s="152"/>
      <c r="T212" s="151"/>
      <c r="U212" s="151"/>
      <c r="V212" s="151"/>
      <c r="X212" s="152"/>
    </row>
    <row r="213" spans="1:24" ht="12.75" customHeight="1">
      <c r="A213" s="60">
        <v>12</v>
      </c>
      <c r="B213" s="13" t="s">
        <v>2489</v>
      </c>
      <c r="C213" s="13" t="s">
        <v>1647</v>
      </c>
      <c r="D213" s="13" t="s">
        <v>2648</v>
      </c>
      <c r="E213" s="13"/>
      <c r="F213" s="13" t="s">
        <v>2492</v>
      </c>
      <c r="G213" s="13" t="s">
        <v>2493</v>
      </c>
      <c r="H213" s="13" t="s">
        <v>2649</v>
      </c>
      <c r="I213" s="13" t="s">
        <v>2650</v>
      </c>
      <c r="J213" s="13" t="s">
        <v>1651</v>
      </c>
      <c r="K213" s="154" t="s">
        <v>18</v>
      </c>
      <c r="L213" s="12">
        <v>5097</v>
      </c>
      <c r="M213" s="12">
        <v>0</v>
      </c>
      <c r="N213" s="12">
        <v>5097</v>
      </c>
      <c r="O213" s="12">
        <v>5097</v>
      </c>
      <c r="P213" s="12">
        <v>0</v>
      </c>
      <c r="Q213" s="12">
        <v>5097</v>
      </c>
      <c r="R213" s="60" t="s">
        <v>507</v>
      </c>
      <c r="S213" s="152"/>
      <c r="T213" s="151"/>
      <c r="U213" s="151"/>
      <c r="V213" s="151"/>
      <c r="X213" s="152"/>
    </row>
    <row r="214" spans="1:24" ht="12.75" customHeight="1">
      <c r="A214" s="60">
        <v>13</v>
      </c>
      <c r="B214" s="13" t="s">
        <v>2489</v>
      </c>
      <c r="C214" s="13" t="s">
        <v>1647</v>
      </c>
      <c r="D214" s="13" t="s">
        <v>2648</v>
      </c>
      <c r="E214" s="13"/>
      <c r="F214" s="13" t="s">
        <v>2492</v>
      </c>
      <c r="G214" s="13" t="s">
        <v>2493</v>
      </c>
      <c r="H214" s="13" t="s">
        <v>2651</v>
      </c>
      <c r="I214" s="13" t="s">
        <v>2652</v>
      </c>
      <c r="J214" s="13" t="s">
        <v>1651</v>
      </c>
      <c r="K214" s="154" t="s">
        <v>18</v>
      </c>
      <c r="L214" s="12">
        <v>3485</v>
      </c>
      <c r="M214" s="12">
        <v>0</v>
      </c>
      <c r="N214" s="12">
        <v>3485</v>
      </c>
      <c r="O214" s="12">
        <v>3485</v>
      </c>
      <c r="P214" s="12">
        <v>0</v>
      </c>
      <c r="Q214" s="12">
        <v>3485</v>
      </c>
      <c r="R214" s="60" t="s">
        <v>507</v>
      </c>
      <c r="S214" s="152"/>
      <c r="T214" s="151"/>
      <c r="U214" s="151"/>
      <c r="V214" s="151"/>
      <c r="X214" s="152"/>
    </row>
    <row r="215" spans="1:24" ht="12.75" customHeight="1">
      <c r="A215" s="60">
        <v>14</v>
      </c>
      <c r="B215" s="13" t="s">
        <v>2489</v>
      </c>
      <c r="C215" s="13" t="s">
        <v>1647</v>
      </c>
      <c r="D215" s="13" t="s">
        <v>2601</v>
      </c>
      <c r="E215" s="13"/>
      <c r="F215" s="13" t="s">
        <v>2492</v>
      </c>
      <c r="G215" s="13" t="s">
        <v>2493</v>
      </c>
      <c r="H215" s="13" t="s">
        <v>2653</v>
      </c>
      <c r="I215" s="13" t="s">
        <v>2654</v>
      </c>
      <c r="J215" s="13" t="s">
        <v>1651</v>
      </c>
      <c r="K215" s="154" t="s">
        <v>43</v>
      </c>
      <c r="L215" s="12">
        <v>3397</v>
      </c>
      <c r="M215" s="12">
        <v>0</v>
      </c>
      <c r="N215" s="12">
        <v>3397</v>
      </c>
      <c r="O215" s="12">
        <v>3397</v>
      </c>
      <c r="P215" s="12">
        <v>0</v>
      </c>
      <c r="Q215" s="12">
        <v>3397</v>
      </c>
      <c r="R215" s="60" t="s">
        <v>507</v>
      </c>
      <c r="S215" s="152"/>
      <c r="T215" s="151"/>
      <c r="U215" s="151"/>
      <c r="V215" s="151"/>
      <c r="X215" s="152"/>
    </row>
    <row r="216" spans="1:24" ht="12.75" customHeight="1">
      <c r="A216" s="60">
        <v>15</v>
      </c>
      <c r="B216" s="13" t="s">
        <v>2489</v>
      </c>
      <c r="C216" s="13" t="s">
        <v>1647</v>
      </c>
      <c r="D216" s="13" t="s">
        <v>2601</v>
      </c>
      <c r="E216" s="13"/>
      <c r="F216" s="13" t="s">
        <v>2492</v>
      </c>
      <c r="G216" s="13" t="s">
        <v>2493</v>
      </c>
      <c r="H216" s="13" t="s">
        <v>2655</v>
      </c>
      <c r="I216" s="13" t="s">
        <v>2656</v>
      </c>
      <c r="J216" s="13" t="s">
        <v>1651</v>
      </c>
      <c r="K216" s="154" t="s">
        <v>18</v>
      </c>
      <c r="L216" s="12">
        <v>1956</v>
      </c>
      <c r="M216" s="12">
        <v>0</v>
      </c>
      <c r="N216" s="12">
        <v>1956</v>
      </c>
      <c r="O216" s="12">
        <v>1956</v>
      </c>
      <c r="P216" s="12">
        <v>0</v>
      </c>
      <c r="Q216" s="12">
        <v>1956</v>
      </c>
      <c r="R216" s="60" t="s">
        <v>507</v>
      </c>
      <c r="S216" s="152"/>
      <c r="T216" s="151"/>
      <c r="U216" s="151"/>
      <c r="V216" s="151"/>
      <c r="X216" s="152"/>
    </row>
    <row r="217" spans="1:24" ht="12.75" customHeight="1">
      <c r="A217" s="60">
        <v>16</v>
      </c>
      <c r="B217" s="13" t="s">
        <v>2489</v>
      </c>
      <c r="C217" s="13" t="s">
        <v>1647</v>
      </c>
      <c r="D217" s="13" t="s">
        <v>2601</v>
      </c>
      <c r="E217" s="13"/>
      <c r="F217" s="13" t="s">
        <v>2492</v>
      </c>
      <c r="G217" s="13" t="s">
        <v>2493</v>
      </c>
      <c r="H217" s="13" t="s">
        <v>2657</v>
      </c>
      <c r="I217" s="13" t="s">
        <v>2658</v>
      </c>
      <c r="J217" s="13" t="s">
        <v>1651</v>
      </c>
      <c r="K217" s="154" t="s">
        <v>18</v>
      </c>
      <c r="L217" s="12">
        <v>3220</v>
      </c>
      <c r="M217" s="12">
        <v>0</v>
      </c>
      <c r="N217" s="12">
        <v>3220</v>
      </c>
      <c r="O217" s="12">
        <v>3220</v>
      </c>
      <c r="P217" s="12">
        <v>0</v>
      </c>
      <c r="Q217" s="12">
        <v>3220</v>
      </c>
      <c r="R217" s="60" t="s">
        <v>507</v>
      </c>
      <c r="S217" s="152"/>
      <c r="T217" s="151"/>
      <c r="U217" s="151"/>
      <c r="V217" s="151"/>
      <c r="X217" s="152"/>
    </row>
    <row r="218" spans="1:24" ht="12.75" customHeight="1">
      <c r="A218" s="60">
        <v>17</v>
      </c>
      <c r="B218" s="13" t="s">
        <v>2489</v>
      </c>
      <c r="C218" s="13" t="s">
        <v>1647</v>
      </c>
      <c r="D218" s="13" t="s">
        <v>2659</v>
      </c>
      <c r="E218" s="13"/>
      <c r="F218" s="13" t="s">
        <v>2492</v>
      </c>
      <c r="G218" s="13" t="s">
        <v>2493</v>
      </c>
      <c r="H218" s="13" t="s">
        <v>2660</v>
      </c>
      <c r="I218" s="13" t="s">
        <v>2661</v>
      </c>
      <c r="J218" s="13" t="s">
        <v>1651</v>
      </c>
      <c r="K218" s="154" t="s">
        <v>25</v>
      </c>
      <c r="L218" s="12">
        <v>5636</v>
      </c>
      <c r="M218" s="12">
        <v>0</v>
      </c>
      <c r="N218" s="12">
        <v>5636</v>
      </c>
      <c r="O218" s="12">
        <v>5636</v>
      </c>
      <c r="P218" s="12">
        <v>0</v>
      </c>
      <c r="Q218" s="12">
        <v>5636</v>
      </c>
      <c r="R218" s="60" t="s">
        <v>507</v>
      </c>
      <c r="S218" s="152"/>
      <c r="T218" s="151"/>
      <c r="U218" s="151"/>
      <c r="V218" s="151"/>
      <c r="X218" s="152"/>
    </row>
    <row r="219" spans="1:24" ht="12.75" customHeight="1">
      <c r="A219" s="60">
        <v>18</v>
      </c>
      <c r="B219" s="13" t="s">
        <v>2489</v>
      </c>
      <c r="C219" s="13" t="s">
        <v>1647</v>
      </c>
      <c r="D219" s="13" t="s">
        <v>2491</v>
      </c>
      <c r="E219" s="13"/>
      <c r="F219" s="13" t="s">
        <v>2492</v>
      </c>
      <c r="G219" s="13" t="s">
        <v>2493</v>
      </c>
      <c r="H219" s="13" t="s">
        <v>2662</v>
      </c>
      <c r="I219" s="13" t="s">
        <v>2663</v>
      </c>
      <c r="J219" s="13" t="s">
        <v>1651</v>
      </c>
      <c r="K219" s="154" t="s">
        <v>18</v>
      </c>
      <c r="L219" s="12">
        <v>12974</v>
      </c>
      <c r="M219" s="12">
        <v>0</v>
      </c>
      <c r="N219" s="12">
        <v>12974</v>
      </c>
      <c r="O219" s="12">
        <v>12974</v>
      </c>
      <c r="P219" s="12">
        <v>0</v>
      </c>
      <c r="Q219" s="12">
        <v>12974</v>
      </c>
      <c r="R219" s="60" t="s">
        <v>507</v>
      </c>
      <c r="S219" s="152"/>
      <c r="T219" s="151"/>
      <c r="U219" s="151"/>
      <c r="V219" s="151"/>
      <c r="X219" s="152"/>
    </row>
    <row r="220" spans="1:24" ht="12.75" customHeight="1">
      <c r="A220" s="60">
        <v>19</v>
      </c>
      <c r="B220" s="13" t="s">
        <v>2489</v>
      </c>
      <c r="C220" s="13" t="s">
        <v>1647</v>
      </c>
      <c r="D220" s="13" t="s">
        <v>2664</v>
      </c>
      <c r="E220" s="13"/>
      <c r="F220" s="13" t="s">
        <v>2492</v>
      </c>
      <c r="G220" s="13" t="s">
        <v>2493</v>
      </c>
      <c r="H220" s="13" t="s">
        <v>2665</v>
      </c>
      <c r="I220" s="13" t="s">
        <v>2666</v>
      </c>
      <c r="J220" s="13" t="s">
        <v>1651</v>
      </c>
      <c r="K220" s="154" t="s">
        <v>43</v>
      </c>
      <c r="L220" s="12">
        <v>12491</v>
      </c>
      <c r="M220" s="12">
        <v>0</v>
      </c>
      <c r="N220" s="12">
        <v>12491</v>
      </c>
      <c r="O220" s="12">
        <v>12491</v>
      </c>
      <c r="P220" s="12">
        <v>0</v>
      </c>
      <c r="Q220" s="12">
        <v>12491</v>
      </c>
      <c r="R220" s="60" t="s">
        <v>507</v>
      </c>
      <c r="S220" s="152"/>
      <c r="T220" s="151"/>
      <c r="U220" s="151"/>
      <c r="V220" s="151"/>
      <c r="X220" s="152"/>
    </row>
    <row r="221" spans="1:24" ht="12.75" customHeight="1">
      <c r="A221" s="60">
        <v>20</v>
      </c>
      <c r="B221" s="13" t="s">
        <v>2489</v>
      </c>
      <c r="C221" s="13" t="s">
        <v>1647</v>
      </c>
      <c r="D221" s="13" t="s">
        <v>2667</v>
      </c>
      <c r="E221" s="13"/>
      <c r="F221" s="13" t="s">
        <v>2492</v>
      </c>
      <c r="G221" s="13" t="s">
        <v>2493</v>
      </c>
      <c r="H221" s="13" t="s">
        <v>2668</v>
      </c>
      <c r="I221" s="13" t="s">
        <v>2669</v>
      </c>
      <c r="J221" s="13" t="s">
        <v>1651</v>
      </c>
      <c r="K221" s="154" t="s">
        <v>18</v>
      </c>
      <c r="L221" s="12">
        <v>7189</v>
      </c>
      <c r="M221" s="12">
        <v>0</v>
      </c>
      <c r="N221" s="12">
        <v>7189</v>
      </c>
      <c r="O221" s="12">
        <v>7189</v>
      </c>
      <c r="P221" s="12">
        <v>0</v>
      </c>
      <c r="Q221" s="12">
        <v>7189</v>
      </c>
      <c r="R221" s="60" t="s">
        <v>507</v>
      </c>
      <c r="S221" s="152"/>
      <c r="T221" s="151"/>
      <c r="U221" s="151"/>
      <c r="V221" s="151"/>
      <c r="X221" s="152"/>
    </row>
    <row r="222" spans="1:24" ht="12.75" customHeight="1">
      <c r="A222" s="60">
        <v>21</v>
      </c>
      <c r="B222" s="13" t="s">
        <v>2489</v>
      </c>
      <c r="C222" s="13" t="s">
        <v>1647</v>
      </c>
      <c r="D222" s="13" t="s">
        <v>2517</v>
      </c>
      <c r="E222" s="13"/>
      <c r="F222" s="13" t="s">
        <v>2492</v>
      </c>
      <c r="G222" s="13" t="s">
        <v>2493</v>
      </c>
      <c r="H222" s="13" t="s">
        <v>2670</v>
      </c>
      <c r="I222" s="13" t="s">
        <v>2671</v>
      </c>
      <c r="J222" s="13" t="s">
        <v>1651</v>
      </c>
      <c r="K222" s="154" t="s">
        <v>18</v>
      </c>
      <c r="L222" s="12">
        <v>2860</v>
      </c>
      <c r="M222" s="12">
        <v>0</v>
      </c>
      <c r="N222" s="12">
        <v>2860</v>
      </c>
      <c r="O222" s="12">
        <v>2860</v>
      </c>
      <c r="P222" s="12">
        <v>0</v>
      </c>
      <c r="Q222" s="12">
        <v>2860</v>
      </c>
      <c r="R222" s="60" t="s">
        <v>507</v>
      </c>
      <c r="S222" s="152"/>
      <c r="T222" s="151"/>
      <c r="U222" s="151"/>
      <c r="V222" s="151"/>
      <c r="X222" s="152"/>
    </row>
    <row r="223" spans="1:24" ht="12.75" customHeight="1">
      <c r="A223" s="60">
        <v>22</v>
      </c>
      <c r="B223" s="13" t="s">
        <v>2489</v>
      </c>
      <c r="C223" s="13" t="s">
        <v>1647</v>
      </c>
      <c r="D223" s="13" t="s">
        <v>2517</v>
      </c>
      <c r="E223" s="13"/>
      <c r="F223" s="13" t="s">
        <v>2492</v>
      </c>
      <c r="G223" s="13" t="s">
        <v>2493</v>
      </c>
      <c r="H223" s="13" t="s">
        <v>2672</v>
      </c>
      <c r="I223" s="13" t="s">
        <v>2673</v>
      </c>
      <c r="J223" s="13" t="s">
        <v>1651</v>
      </c>
      <c r="K223" s="154" t="s">
        <v>18</v>
      </c>
      <c r="L223" s="12">
        <v>4385</v>
      </c>
      <c r="M223" s="12">
        <v>0</v>
      </c>
      <c r="N223" s="12">
        <v>4385</v>
      </c>
      <c r="O223" s="12">
        <v>4385</v>
      </c>
      <c r="P223" s="12">
        <v>0</v>
      </c>
      <c r="Q223" s="12">
        <v>4385</v>
      </c>
      <c r="R223" s="60" t="s">
        <v>507</v>
      </c>
      <c r="S223" s="152"/>
      <c r="T223" s="151"/>
      <c r="U223" s="151"/>
      <c r="V223" s="151"/>
      <c r="X223" s="152"/>
    </row>
    <row r="224" spans="1:24" ht="12.75" customHeight="1">
      <c r="A224" s="60">
        <v>23</v>
      </c>
      <c r="B224" s="13" t="s">
        <v>2489</v>
      </c>
      <c r="C224" s="13" t="s">
        <v>1647</v>
      </c>
      <c r="D224" s="13" t="s">
        <v>2517</v>
      </c>
      <c r="E224" s="13"/>
      <c r="F224" s="13" t="s">
        <v>2492</v>
      </c>
      <c r="G224" s="13" t="s">
        <v>2493</v>
      </c>
      <c r="H224" s="13" t="s">
        <v>2674</v>
      </c>
      <c r="I224" s="13" t="s">
        <v>2675</v>
      </c>
      <c r="J224" s="13" t="s">
        <v>1651</v>
      </c>
      <c r="K224" s="154" t="s">
        <v>18</v>
      </c>
      <c r="L224" s="12">
        <v>1723</v>
      </c>
      <c r="M224" s="12">
        <v>0</v>
      </c>
      <c r="N224" s="12">
        <v>1723</v>
      </c>
      <c r="O224" s="12">
        <v>1723</v>
      </c>
      <c r="P224" s="12">
        <v>0</v>
      </c>
      <c r="Q224" s="12">
        <v>1723</v>
      </c>
      <c r="R224" s="60" t="s">
        <v>507</v>
      </c>
      <c r="S224" s="152"/>
      <c r="T224" s="151"/>
      <c r="U224" s="151"/>
      <c r="V224" s="151"/>
      <c r="X224" s="152"/>
    </row>
    <row r="225" spans="1:24" ht="12.75" customHeight="1">
      <c r="A225" s="60">
        <v>24</v>
      </c>
      <c r="B225" s="13" t="s">
        <v>2489</v>
      </c>
      <c r="C225" s="13" t="s">
        <v>1647</v>
      </c>
      <c r="D225" s="13" t="s">
        <v>2676</v>
      </c>
      <c r="E225" s="13"/>
      <c r="F225" s="13" t="s">
        <v>2492</v>
      </c>
      <c r="G225" s="13" t="s">
        <v>2493</v>
      </c>
      <c r="H225" s="13" t="s">
        <v>2677</v>
      </c>
      <c r="I225" s="13" t="s">
        <v>2678</v>
      </c>
      <c r="J225" s="13" t="s">
        <v>1651</v>
      </c>
      <c r="K225" s="154" t="s">
        <v>18</v>
      </c>
      <c r="L225" s="12">
        <v>1844</v>
      </c>
      <c r="M225" s="12">
        <v>0</v>
      </c>
      <c r="N225" s="12">
        <v>1844</v>
      </c>
      <c r="O225" s="12">
        <v>1844</v>
      </c>
      <c r="P225" s="12">
        <v>0</v>
      </c>
      <c r="Q225" s="12">
        <v>1844</v>
      </c>
      <c r="R225" s="60" t="s">
        <v>507</v>
      </c>
      <c r="S225" s="152"/>
      <c r="T225" s="151"/>
      <c r="U225" s="151"/>
      <c r="V225" s="151"/>
      <c r="X225" s="152"/>
    </row>
    <row r="226" spans="1:24" ht="12.75" customHeight="1">
      <c r="A226" s="60">
        <v>25</v>
      </c>
      <c r="B226" s="13" t="s">
        <v>2489</v>
      </c>
      <c r="C226" s="13" t="s">
        <v>1647</v>
      </c>
      <c r="D226" s="13" t="s">
        <v>2679</v>
      </c>
      <c r="E226" s="13"/>
      <c r="F226" s="13" t="s">
        <v>2492</v>
      </c>
      <c r="G226" s="13" t="s">
        <v>2493</v>
      </c>
      <c r="H226" s="13" t="s">
        <v>2680</v>
      </c>
      <c r="I226" s="13" t="s">
        <v>2681</v>
      </c>
      <c r="J226" s="13" t="s">
        <v>1651</v>
      </c>
      <c r="K226" s="154" t="s">
        <v>18</v>
      </c>
      <c r="L226" s="12">
        <v>729</v>
      </c>
      <c r="M226" s="12">
        <v>0</v>
      </c>
      <c r="N226" s="12">
        <v>729</v>
      </c>
      <c r="O226" s="12">
        <v>729</v>
      </c>
      <c r="P226" s="12">
        <v>0</v>
      </c>
      <c r="Q226" s="12">
        <v>729</v>
      </c>
      <c r="R226" s="60" t="s">
        <v>507</v>
      </c>
      <c r="S226" s="152"/>
      <c r="T226" s="151"/>
      <c r="U226" s="151"/>
      <c r="V226" s="151"/>
      <c r="X226" s="152"/>
    </row>
    <row r="227" spans="1:24" ht="12.75" customHeight="1">
      <c r="A227" s="60">
        <v>26</v>
      </c>
      <c r="B227" s="13" t="s">
        <v>2489</v>
      </c>
      <c r="C227" s="13" t="s">
        <v>1647</v>
      </c>
      <c r="D227" s="13" t="s">
        <v>2537</v>
      </c>
      <c r="E227" s="13" t="s">
        <v>435</v>
      </c>
      <c r="F227" s="13" t="s">
        <v>2492</v>
      </c>
      <c r="G227" s="13" t="s">
        <v>2493</v>
      </c>
      <c r="H227" s="13" t="s">
        <v>2682</v>
      </c>
      <c r="I227" s="13" t="s">
        <v>2683</v>
      </c>
      <c r="J227" s="13" t="s">
        <v>1651</v>
      </c>
      <c r="K227" s="154" t="s">
        <v>2684</v>
      </c>
      <c r="L227" s="12">
        <v>9238</v>
      </c>
      <c r="M227" s="12">
        <v>0</v>
      </c>
      <c r="N227" s="12">
        <v>9238</v>
      </c>
      <c r="O227" s="12">
        <v>9238</v>
      </c>
      <c r="P227" s="12">
        <v>0</v>
      </c>
      <c r="Q227" s="12">
        <v>9238</v>
      </c>
      <c r="R227" s="60" t="s">
        <v>507</v>
      </c>
      <c r="S227" s="152"/>
      <c r="T227" s="151"/>
      <c r="U227" s="151"/>
      <c r="V227" s="151"/>
      <c r="X227" s="152"/>
    </row>
    <row r="228" spans="1:24" ht="12.75" customHeight="1">
      <c r="A228" s="60">
        <v>27</v>
      </c>
      <c r="B228" s="13" t="s">
        <v>2489</v>
      </c>
      <c r="C228" s="13" t="s">
        <v>1647</v>
      </c>
      <c r="D228" s="13" t="s">
        <v>2664</v>
      </c>
      <c r="E228" s="13"/>
      <c r="F228" s="13" t="s">
        <v>2492</v>
      </c>
      <c r="G228" s="13" t="s">
        <v>2493</v>
      </c>
      <c r="H228" s="13" t="s">
        <v>2685</v>
      </c>
      <c r="I228" s="13" t="s">
        <v>2686</v>
      </c>
      <c r="J228" s="13" t="s">
        <v>1651</v>
      </c>
      <c r="K228" s="154" t="s">
        <v>17</v>
      </c>
      <c r="L228" s="12">
        <v>6666</v>
      </c>
      <c r="M228" s="12">
        <v>0</v>
      </c>
      <c r="N228" s="12">
        <v>6666</v>
      </c>
      <c r="O228" s="12">
        <v>6666</v>
      </c>
      <c r="P228" s="12">
        <v>0</v>
      </c>
      <c r="Q228" s="12">
        <v>6666</v>
      </c>
      <c r="R228" s="60" t="s">
        <v>507</v>
      </c>
      <c r="S228" s="152"/>
      <c r="T228" s="151"/>
      <c r="U228" s="151"/>
      <c r="V228" s="151"/>
      <c r="X228" s="152"/>
    </row>
    <row r="229" spans="1:24" ht="12.75" customHeight="1">
      <c r="A229" s="60">
        <v>28</v>
      </c>
      <c r="B229" s="13" t="s">
        <v>2489</v>
      </c>
      <c r="C229" s="13" t="s">
        <v>1647</v>
      </c>
      <c r="D229" s="13" t="s">
        <v>2687</v>
      </c>
      <c r="E229" s="13"/>
      <c r="F229" s="13" t="s">
        <v>2492</v>
      </c>
      <c r="G229" s="13" t="s">
        <v>2493</v>
      </c>
      <c r="H229" s="13" t="s">
        <v>2688</v>
      </c>
      <c r="I229" s="13" t="s">
        <v>2689</v>
      </c>
      <c r="J229" s="13" t="s">
        <v>1651</v>
      </c>
      <c r="K229" s="154" t="s">
        <v>17</v>
      </c>
      <c r="L229" s="12">
        <v>4354</v>
      </c>
      <c r="M229" s="12">
        <v>0</v>
      </c>
      <c r="N229" s="12">
        <v>4354</v>
      </c>
      <c r="O229" s="12">
        <v>4354</v>
      </c>
      <c r="P229" s="12">
        <v>0</v>
      </c>
      <c r="Q229" s="12">
        <v>4354</v>
      </c>
      <c r="R229" s="60" t="s">
        <v>507</v>
      </c>
      <c r="S229" s="152"/>
      <c r="T229" s="151"/>
      <c r="U229" s="151"/>
      <c r="V229" s="151"/>
      <c r="X229" s="152"/>
    </row>
    <row r="230" spans="1:24" ht="12.75" customHeight="1">
      <c r="A230" s="60">
        <v>29</v>
      </c>
      <c r="B230" s="13" t="s">
        <v>2489</v>
      </c>
      <c r="C230" s="13" t="s">
        <v>1647</v>
      </c>
      <c r="D230" s="13" t="s">
        <v>2690</v>
      </c>
      <c r="E230" s="13"/>
      <c r="F230" s="13" t="s">
        <v>2492</v>
      </c>
      <c r="G230" s="13" t="s">
        <v>2493</v>
      </c>
      <c r="H230" s="13" t="s">
        <v>2691</v>
      </c>
      <c r="I230" s="13" t="s">
        <v>2692</v>
      </c>
      <c r="J230" s="13" t="s">
        <v>1651</v>
      </c>
      <c r="K230" s="154" t="s">
        <v>19</v>
      </c>
      <c r="L230" s="12">
        <v>2173</v>
      </c>
      <c r="M230" s="12">
        <v>0</v>
      </c>
      <c r="N230" s="12">
        <v>2173</v>
      </c>
      <c r="O230" s="12">
        <v>2173</v>
      </c>
      <c r="P230" s="12">
        <v>0</v>
      </c>
      <c r="Q230" s="12">
        <v>2173</v>
      </c>
      <c r="R230" s="60" t="s">
        <v>507</v>
      </c>
      <c r="S230" s="152"/>
      <c r="T230" s="151"/>
      <c r="U230" s="151"/>
      <c r="V230" s="151"/>
      <c r="X230" s="152"/>
    </row>
    <row r="231" spans="1:24" ht="12.75" customHeight="1">
      <c r="A231" s="60">
        <v>30</v>
      </c>
      <c r="B231" s="13" t="s">
        <v>2489</v>
      </c>
      <c r="C231" s="13" t="s">
        <v>1647</v>
      </c>
      <c r="D231" s="13" t="s">
        <v>2690</v>
      </c>
      <c r="E231" s="13"/>
      <c r="F231" s="13" t="s">
        <v>2492</v>
      </c>
      <c r="G231" s="13" t="s">
        <v>2493</v>
      </c>
      <c r="H231" s="13" t="s">
        <v>2693</v>
      </c>
      <c r="I231" s="13" t="s">
        <v>2694</v>
      </c>
      <c r="J231" s="13" t="s">
        <v>1651</v>
      </c>
      <c r="K231" s="154" t="s">
        <v>18</v>
      </c>
      <c r="L231" s="12">
        <v>2370</v>
      </c>
      <c r="M231" s="12">
        <v>0</v>
      </c>
      <c r="N231" s="12">
        <v>2370</v>
      </c>
      <c r="O231" s="12">
        <v>2370</v>
      </c>
      <c r="P231" s="12">
        <v>0</v>
      </c>
      <c r="Q231" s="12">
        <v>2370</v>
      </c>
      <c r="R231" s="60" t="s">
        <v>507</v>
      </c>
      <c r="S231" s="152"/>
      <c r="T231" s="151"/>
      <c r="U231" s="151"/>
      <c r="V231" s="151"/>
      <c r="X231" s="152"/>
    </row>
    <row r="232" spans="1:24" ht="12.75" customHeight="1">
      <c r="A232" s="60">
        <v>31</v>
      </c>
      <c r="B232" s="13" t="s">
        <v>2489</v>
      </c>
      <c r="C232" s="13" t="s">
        <v>1647</v>
      </c>
      <c r="D232" s="13" t="s">
        <v>2615</v>
      </c>
      <c r="E232" s="13" t="s">
        <v>43</v>
      </c>
      <c r="F232" s="13" t="s">
        <v>2492</v>
      </c>
      <c r="G232" s="13" t="s">
        <v>2493</v>
      </c>
      <c r="H232" s="13" t="s">
        <v>2695</v>
      </c>
      <c r="I232" s="13" t="s">
        <v>2696</v>
      </c>
      <c r="J232" s="13" t="s">
        <v>1651</v>
      </c>
      <c r="K232" s="154" t="s">
        <v>19</v>
      </c>
      <c r="L232" s="12">
        <v>2524</v>
      </c>
      <c r="M232" s="12">
        <v>0</v>
      </c>
      <c r="N232" s="12">
        <v>2524</v>
      </c>
      <c r="O232" s="12">
        <v>2524</v>
      </c>
      <c r="P232" s="12">
        <v>0</v>
      </c>
      <c r="Q232" s="12">
        <v>2524</v>
      </c>
      <c r="R232" s="60" t="s">
        <v>507</v>
      </c>
      <c r="S232" s="152"/>
      <c r="T232" s="151"/>
      <c r="U232" s="151"/>
      <c r="V232" s="151"/>
      <c r="X232" s="152"/>
    </row>
    <row r="233" spans="1:24" ht="12.75" customHeight="1">
      <c r="A233" s="60">
        <v>32</v>
      </c>
      <c r="B233" s="13" t="s">
        <v>2489</v>
      </c>
      <c r="C233" s="13" t="s">
        <v>1647</v>
      </c>
      <c r="D233" s="13" t="s">
        <v>2697</v>
      </c>
      <c r="E233" s="13"/>
      <c r="F233" s="13" t="s">
        <v>2492</v>
      </c>
      <c r="G233" s="13" t="s">
        <v>2493</v>
      </c>
      <c r="H233" s="13" t="s">
        <v>2698</v>
      </c>
      <c r="I233" s="13" t="s">
        <v>2699</v>
      </c>
      <c r="J233" s="13" t="s">
        <v>1651</v>
      </c>
      <c r="K233" s="154" t="s">
        <v>19</v>
      </c>
      <c r="L233" s="12">
        <v>1887</v>
      </c>
      <c r="M233" s="12">
        <v>0</v>
      </c>
      <c r="N233" s="12">
        <v>1887</v>
      </c>
      <c r="O233" s="12">
        <v>1887</v>
      </c>
      <c r="P233" s="12">
        <v>0</v>
      </c>
      <c r="Q233" s="12">
        <v>1887</v>
      </c>
      <c r="R233" s="60" t="s">
        <v>507</v>
      </c>
      <c r="S233" s="152"/>
      <c r="T233" s="151"/>
      <c r="U233" s="151"/>
      <c r="V233" s="151"/>
      <c r="X233" s="152"/>
    </row>
    <row r="234" spans="1:24" ht="12.75" customHeight="1">
      <c r="A234" s="60">
        <v>33</v>
      </c>
      <c r="B234" s="13" t="s">
        <v>2489</v>
      </c>
      <c r="C234" s="13" t="s">
        <v>1647</v>
      </c>
      <c r="D234" s="13" t="s">
        <v>2596</v>
      </c>
      <c r="E234" s="13"/>
      <c r="F234" s="13" t="s">
        <v>2492</v>
      </c>
      <c r="G234" s="13" t="s">
        <v>2493</v>
      </c>
      <c r="H234" s="13" t="s">
        <v>2700</v>
      </c>
      <c r="I234" s="13" t="s">
        <v>2701</v>
      </c>
      <c r="J234" s="13" t="s">
        <v>1651</v>
      </c>
      <c r="K234" s="154" t="s">
        <v>19</v>
      </c>
      <c r="L234" s="12">
        <v>4683</v>
      </c>
      <c r="M234" s="12">
        <v>0</v>
      </c>
      <c r="N234" s="12">
        <v>4683</v>
      </c>
      <c r="O234" s="12">
        <v>4683</v>
      </c>
      <c r="P234" s="12">
        <v>0</v>
      </c>
      <c r="Q234" s="12">
        <v>4683</v>
      </c>
      <c r="R234" s="60" t="s">
        <v>507</v>
      </c>
      <c r="S234" s="152"/>
      <c r="T234" s="151"/>
      <c r="U234" s="151"/>
      <c r="V234" s="151"/>
      <c r="X234" s="152"/>
    </row>
    <row r="235" spans="1:24" ht="12.75" customHeight="1">
      <c r="A235" s="60">
        <v>34</v>
      </c>
      <c r="B235" s="13" t="s">
        <v>2489</v>
      </c>
      <c r="C235" s="13" t="s">
        <v>1647</v>
      </c>
      <c r="D235" s="13" t="s">
        <v>2596</v>
      </c>
      <c r="E235" s="13"/>
      <c r="F235" s="13" t="s">
        <v>2492</v>
      </c>
      <c r="G235" s="13" t="s">
        <v>2493</v>
      </c>
      <c r="H235" s="13" t="s">
        <v>2702</v>
      </c>
      <c r="I235" s="13" t="s">
        <v>2703</v>
      </c>
      <c r="J235" s="13" t="s">
        <v>1651</v>
      </c>
      <c r="K235" s="154" t="s">
        <v>19</v>
      </c>
      <c r="L235" s="12">
        <v>1241</v>
      </c>
      <c r="M235" s="12">
        <v>0</v>
      </c>
      <c r="N235" s="12">
        <v>1241</v>
      </c>
      <c r="O235" s="12">
        <v>1241</v>
      </c>
      <c r="P235" s="12">
        <v>0</v>
      </c>
      <c r="Q235" s="12">
        <v>1241</v>
      </c>
      <c r="R235" s="60" t="s">
        <v>507</v>
      </c>
      <c r="S235" s="152"/>
      <c r="T235" s="151"/>
      <c r="U235" s="151"/>
      <c r="V235" s="151"/>
      <c r="X235" s="152"/>
    </row>
    <row r="236" spans="1:24" ht="12.75" customHeight="1">
      <c r="A236" s="60">
        <v>35</v>
      </c>
      <c r="B236" s="13" t="s">
        <v>2489</v>
      </c>
      <c r="C236" s="13" t="s">
        <v>1647</v>
      </c>
      <c r="D236" s="13" t="s">
        <v>2530</v>
      </c>
      <c r="E236" s="13"/>
      <c r="F236" s="13" t="s">
        <v>2492</v>
      </c>
      <c r="G236" s="13" t="s">
        <v>2493</v>
      </c>
      <c r="H236" s="13" t="s">
        <v>2704</v>
      </c>
      <c r="I236" s="13" t="s">
        <v>2705</v>
      </c>
      <c r="J236" s="13" t="s">
        <v>1651</v>
      </c>
      <c r="K236" s="154" t="s">
        <v>19</v>
      </c>
      <c r="L236" s="12">
        <v>2618</v>
      </c>
      <c r="M236" s="12">
        <v>0</v>
      </c>
      <c r="N236" s="12">
        <v>2618</v>
      </c>
      <c r="O236" s="12">
        <v>2618</v>
      </c>
      <c r="P236" s="12">
        <v>0</v>
      </c>
      <c r="Q236" s="12">
        <v>2618</v>
      </c>
      <c r="R236" s="60" t="s">
        <v>507</v>
      </c>
      <c r="S236" s="152"/>
      <c r="T236" s="151"/>
      <c r="U236" s="151"/>
      <c r="V236" s="151"/>
      <c r="X236" s="152"/>
    </row>
    <row r="237" spans="1:24" ht="12.75" customHeight="1">
      <c r="A237" s="60">
        <v>36</v>
      </c>
      <c r="B237" s="13" t="s">
        <v>2489</v>
      </c>
      <c r="C237" s="13" t="s">
        <v>1647</v>
      </c>
      <c r="D237" s="13" t="s">
        <v>2533</v>
      </c>
      <c r="E237" s="13"/>
      <c r="F237" s="13" t="s">
        <v>2492</v>
      </c>
      <c r="G237" s="13" t="s">
        <v>2493</v>
      </c>
      <c r="H237" s="13" t="s">
        <v>2706</v>
      </c>
      <c r="I237" s="13" t="s">
        <v>2707</v>
      </c>
      <c r="J237" s="13" t="s">
        <v>1651</v>
      </c>
      <c r="K237" s="154" t="s">
        <v>19</v>
      </c>
      <c r="L237" s="12">
        <v>1844</v>
      </c>
      <c r="M237" s="12">
        <v>0</v>
      </c>
      <c r="N237" s="12">
        <v>1844</v>
      </c>
      <c r="O237" s="12">
        <v>1844</v>
      </c>
      <c r="P237" s="12">
        <v>0</v>
      </c>
      <c r="Q237" s="12">
        <v>1844</v>
      </c>
      <c r="R237" s="60" t="s">
        <v>507</v>
      </c>
      <c r="S237" s="152"/>
      <c r="T237" s="151"/>
      <c r="U237" s="151"/>
      <c r="V237" s="151"/>
      <c r="X237" s="152"/>
    </row>
    <row r="238" spans="1:24" ht="12.75" customHeight="1">
      <c r="A238" s="60">
        <v>37</v>
      </c>
      <c r="B238" s="13" t="s">
        <v>2489</v>
      </c>
      <c r="C238" s="13" t="s">
        <v>1647</v>
      </c>
      <c r="D238" s="13" t="s">
        <v>2530</v>
      </c>
      <c r="E238" s="13"/>
      <c r="F238" s="13" t="s">
        <v>2492</v>
      </c>
      <c r="G238" s="13" t="s">
        <v>2493</v>
      </c>
      <c r="H238" s="13" t="s">
        <v>2708</v>
      </c>
      <c r="I238" s="13" t="s">
        <v>2709</v>
      </c>
      <c r="J238" s="13" t="s">
        <v>1651</v>
      </c>
      <c r="K238" s="154" t="s">
        <v>17</v>
      </c>
      <c r="L238" s="12">
        <v>5292</v>
      </c>
      <c r="M238" s="12">
        <v>0</v>
      </c>
      <c r="N238" s="12">
        <v>5292</v>
      </c>
      <c r="O238" s="12">
        <v>5292</v>
      </c>
      <c r="P238" s="12">
        <v>0</v>
      </c>
      <c r="Q238" s="12">
        <v>5292</v>
      </c>
      <c r="R238" s="60" t="s">
        <v>507</v>
      </c>
      <c r="S238" s="152"/>
      <c r="T238" s="151"/>
      <c r="U238" s="151"/>
      <c r="V238" s="151"/>
      <c r="X238" s="152"/>
    </row>
    <row r="239" spans="1:24" ht="12.75" customHeight="1">
      <c r="A239" s="60">
        <v>38</v>
      </c>
      <c r="B239" s="13" t="s">
        <v>2489</v>
      </c>
      <c r="C239" s="13" t="s">
        <v>1647</v>
      </c>
      <c r="D239" s="13" t="s">
        <v>2710</v>
      </c>
      <c r="E239" s="13" t="s">
        <v>1122</v>
      </c>
      <c r="F239" s="13" t="s">
        <v>2492</v>
      </c>
      <c r="G239" s="13" t="s">
        <v>2493</v>
      </c>
      <c r="H239" s="13" t="s">
        <v>2711</v>
      </c>
      <c r="I239" s="13" t="s">
        <v>2712</v>
      </c>
      <c r="J239" s="13" t="s">
        <v>1651</v>
      </c>
      <c r="K239" s="154" t="s">
        <v>19</v>
      </c>
      <c r="L239" s="12">
        <v>1068</v>
      </c>
      <c r="M239" s="12">
        <v>0</v>
      </c>
      <c r="N239" s="12">
        <v>1068</v>
      </c>
      <c r="O239" s="12">
        <v>1068</v>
      </c>
      <c r="P239" s="12">
        <v>0</v>
      </c>
      <c r="Q239" s="12">
        <v>1068</v>
      </c>
      <c r="R239" s="60" t="s">
        <v>507</v>
      </c>
      <c r="S239" s="152"/>
      <c r="T239" s="151"/>
      <c r="U239" s="151"/>
      <c r="V239" s="151"/>
      <c r="X239" s="152"/>
    </row>
    <row r="240" spans="1:24" ht="12.75" customHeight="1">
      <c r="A240" s="60">
        <v>39</v>
      </c>
      <c r="B240" s="13" t="s">
        <v>2489</v>
      </c>
      <c r="C240" s="13" t="s">
        <v>1647</v>
      </c>
      <c r="D240" s="13" t="s">
        <v>2511</v>
      </c>
      <c r="E240" s="13" t="s">
        <v>1099</v>
      </c>
      <c r="F240" s="13" t="s">
        <v>2492</v>
      </c>
      <c r="G240" s="13" t="s">
        <v>2493</v>
      </c>
      <c r="H240" s="13" t="s">
        <v>2713</v>
      </c>
      <c r="I240" s="13" t="s">
        <v>2714</v>
      </c>
      <c r="J240" s="13" t="s">
        <v>1651</v>
      </c>
      <c r="K240" s="154" t="s">
        <v>43</v>
      </c>
      <c r="L240" s="12">
        <v>9821</v>
      </c>
      <c r="M240" s="12">
        <v>0</v>
      </c>
      <c r="N240" s="12">
        <v>9821</v>
      </c>
      <c r="O240" s="12">
        <v>9821</v>
      </c>
      <c r="P240" s="12">
        <v>0</v>
      </c>
      <c r="Q240" s="12">
        <v>9821</v>
      </c>
      <c r="R240" s="60" t="s">
        <v>507</v>
      </c>
      <c r="S240" s="152"/>
      <c r="T240" s="151"/>
      <c r="U240" s="151"/>
      <c r="V240" s="151"/>
      <c r="X240" s="152"/>
    </row>
    <row r="241" spans="1:24" ht="12.75" customHeight="1">
      <c r="A241" s="60">
        <v>40</v>
      </c>
      <c r="B241" s="13" t="s">
        <v>2489</v>
      </c>
      <c r="C241" s="13" t="s">
        <v>1647</v>
      </c>
      <c r="D241" s="13" t="s">
        <v>2623</v>
      </c>
      <c r="E241" s="13"/>
      <c r="F241" s="13" t="s">
        <v>2492</v>
      </c>
      <c r="G241" s="13" t="s">
        <v>2493</v>
      </c>
      <c r="H241" s="13" t="s">
        <v>2715</v>
      </c>
      <c r="I241" s="13" t="s">
        <v>2716</v>
      </c>
      <c r="J241" s="13" t="s">
        <v>1651</v>
      </c>
      <c r="K241" s="154" t="s">
        <v>18</v>
      </c>
      <c r="L241" s="12">
        <v>7999</v>
      </c>
      <c r="M241" s="12">
        <v>0</v>
      </c>
      <c r="N241" s="12">
        <v>7999</v>
      </c>
      <c r="O241" s="12">
        <v>7999</v>
      </c>
      <c r="P241" s="12">
        <v>0</v>
      </c>
      <c r="Q241" s="12">
        <v>7999</v>
      </c>
      <c r="R241" s="60" t="s">
        <v>507</v>
      </c>
      <c r="S241" s="152"/>
      <c r="T241" s="151"/>
      <c r="U241" s="151"/>
      <c r="V241" s="151"/>
      <c r="X241" s="152"/>
    </row>
    <row r="242" spans="1:24" ht="12.75" customHeight="1">
      <c r="A242" s="60">
        <v>41</v>
      </c>
      <c r="B242" s="13" t="s">
        <v>2489</v>
      </c>
      <c r="C242" s="13" t="s">
        <v>1647</v>
      </c>
      <c r="D242" s="13" t="s">
        <v>2608</v>
      </c>
      <c r="E242" s="13"/>
      <c r="F242" s="13" t="s">
        <v>2492</v>
      </c>
      <c r="G242" s="13" t="s">
        <v>2493</v>
      </c>
      <c r="H242" s="13" t="s">
        <v>2717</v>
      </c>
      <c r="I242" s="13" t="s">
        <v>2718</v>
      </c>
      <c r="J242" s="13" t="s">
        <v>1651</v>
      </c>
      <c r="K242" s="154" t="s">
        <v>18</v>
      </c>
      <c r="L242" s="12">
        <v>1912</v>
      </c>
      <c r="M242" s="12">
        <v>0</v>
      </c>
      <c r="N242" s="12">
        <v>1912</v>
      </c>
      <c r="O242" s="12">
        <v>1912</v>
      </c>
      <c r="P242" s="12">
        <v>0</v>
      </c>
      <c r="Q242" s="12">
        <v>1912</v>
      </c>
      <c r="R242" s="60" t="s">
        <v>507</v>
      </c>
      <c r="S242" s="152"/>
      <c r="T242" s="151"/>
      <c r="U242" s="151"/>
      <c r="V242" s="151"/>
      <c r="X242" s="152"/>
    </row>
    <row r="243" spans="1:24" ht="12.75" customHeight="1">
      <c r="A243" s="60">
        <v>42</v>
      </c>
      <c r="B243" s="13" t="s">
        <v>2489</v>
      </c>
      <c r="C243" s="13" t="s">
        <v>1647</v>
      </c>
      <c r="D243" s="13" t="s">
        <v>2608</v>
      </c>
      <c r="E243" s="13"/>
      <c r="F243" s="13" t="s">
        <v>2492</v>
      </c>
      <c r="G243" s="13" t="s">
        <v>2493</v>
      </c>
      <c r="H243" s="13" t="s">
        <v>2719</v>
      </c>
      <c r="I243" s="13" t="s">
        <v>2720</v>
      </c>
      <c r="J243" s="13" t="s">
        <v>1651</v>
      </c>
      <c r="K243" s="154" t="s">
        <v>18</v>
      </c>
      <c r="L243" s="12">
        <v>3294</v>
      </c>
      <c r="M243" s="12">
        <v>0</v>
      </c>
      <c r="N243" s="12">
        <v>3294</v>
      </c>
      <c r="O243" s="12">
        <v>3294</v>
      </c>
      <c r="P243" s="12">
        <v>0</v>
      </c>
      <c r="Q243" s="12">
        <v>3294</v>
      </c>
      <c r="R243" s="60" t="s">
        <v>507</v>
      </c>
      <c r="S243" s="152"/>
      <c r="T243" s="151"/>
      <c r="U243" s="151"/>
      <c r="V243" s="151"/>
      <c r="X243" s="152"/>
    </row>
    <row r="244" spans="1:24" ht="12.75" customHeight="1">
      <c r="A244" s="60">
        <v>43</v>
      </c>
      <c r="B244" s="13" t="s">
        <v>2489</v>
      </c>
      <c r="C244" s="13" t="s">
        <v>1647</v>
      </c>
      <c r="D244" s="13" t="s">
        <v>2721</v>
      </c>
      <c r="E244" s="13"/>
      <c r="F244" s="13" t="s">
        <v>2492</v>
      </c>
      <c r="G244" s="13" t="s">
        <v>2493</v>
      </c>
      <c r="H244" s="13" t="s">
        <v>2722</v>
      </c>
      <c r="I244" s="13" t="s">
        <v>2723</v>
      </c>
      <c r="J244" s="13" t="s">
        <v>1651</v>
      </c>
      <c r="K244" s="154" t="s">
        <v>43</v>
      </c>
      <c r="L244" s="12">
        <v>4571</v>
      </c>
      <c r="M244" s="12">
        <v>0</v>
      </c>
      <c r="N244" s="12">
        <v>4571</v>
      </c>
      <c r="O244" s="12">
        <v>4571</v>
      </c>
      <c r="P244" s="12">
        <v>0</v>
      </c>
      <c r="Q244" s="12">
        <v>4571</v>
      </c>
      <c r="R244" s="60" t="s">
        <v>507</v>
      </c>
      <c r="S244" s="152"/>
      <c r="T244" s="151"/>
      <c r="U244" s="151"/>
      <c r="V244" s="151"/>
      <c r="X244" s="152"/>
    </row>
    <row r="245" spans="1:24" ht="12.75" customHeight="1">
      <c r="A245" s="60">
        <v>44</v>
      </c>
      <c r="B245" s="13" t="s">
        <v>2489</v>
      </c>
      <c r="C245" s="13" t="s">
        <v>1647</v>
      </c>
      <c r="D245" s="13" t="s">
        <v>2721</v>
      </c>
      <c r="E245" s="13"/>
      <c r="F245" s="13" t="s">
        <v>2492</v>
      </c>
      <c r="G245" s="13" t="s">
        <v>2493</v>
      </c>
      <c r="H245" s="13" t="s">
        <v>2724</v>
      </c>
      <c r="I245" s="13" t="s">
        <v>2725</v>
      </c>
      <c r="J245" s="13" t="s">
        <v>1651</v>
      </c>
      <c r="K245" s="154" t="s">
        <v>18</v>
      </c>
      <c r="L245" s="12">
        <v>2914</v>
      </c>
      <c r="M245" s="12">
        <v>0</v>
      </c>
      <c r="N245" s="12">
        <v>2914</v>
      </c>
      <c r="O245" s="12">
        <v>2914</v>
      </c>
      <c r="P245" s="12">
        <v>0</v>
      </c>
      <c r="Q245" s="12">
        <v>2914</v>
      </c>
      <c r="R245" s="60" t="s">
        <v>507</v>
      </c>
      <c r="S245" s="152"/>
      <c r="T245" s="151"/>
      <c r="U245" s="151"/>
      <c r="V245" s="151"/>
      <c r="X245" s="152"/>
    </row>
    <row r="246" spans="1:24" ht="12.75" customHeight="1">
      <c r="A246" s="60">
        <v>45</v>
      </c>
      <c r="B246" s="13" t="s">
        <v>2489</v>
      </c>
      <c r="C246" s="13" t="s">
        <v>1647</v>
      </c>
      <c r="D246" s="13" t="s">
        <v>2500</v>
      </c>
      <c r="E246" s="13"/>
      <c r="F246" s="13" t="s">
        <v>2492</v>
      </c>
      <c r="G246" s="13" t="s">
        <v>2493</v>
      </c>
      <c r="H246" s="13" t="s">
        <v>2726</v>
      </c>
      <c r="I246" s="13" t="s">
        <v>2727</v>
      </c>
      <c r="J246" s="13" t="s">
        <v>1651</v>
      </c>
      <c r="K246" s="154" t="s">
        <v>18</v>
      </c>
      <c r="L246" s="12">
        <v>13136</v>
      </c>
      <c r="M246" s="12">
        <v>0</v>
      </c>
      <c r="N246" s="12">
        <v>13136</v>
      </c>
      <c r="O246" s="12">
        <v>13136</v>
      </c>
      <c r="P246" s="12">
        <v>0</v>
      </c>
      <c r="Q246" s="12">
        <v>13136</v>
      </c>
      <c r="R246" s="60" t="s">
        <v>507</v>
      </c>
      <c r="S246" s="152"/>
      <c r="T246" s="151"/>
      <c r="U246" s="151"/>
      <c r="V246" s="151"/>
      <c r="X246" s="152"/>
    </row>
    <row r="247" spans="1:24" ht="12.75" customHeight="1">
      <c r="A247" s="60">
        <v>46</v>
      </c>
      <c r="B247" s="13" t="s">
        <v>2489</v>
      </c>
      <c r="C247" s="13" t="s">
        <v>1647</v>
      </c>
      <c r="D247" s="13" t="s">
        <v>2500</v>
      </c>
      <c r="E247" s="13"/>
      <c r="F247" s="13" t="s">
        <v>2492</v>
      </c>
      <c r="G247" s="13" t="s">
        <v>2493</v>
      </c>
      <c r="H247" s="13" t="s">
        <v>2728</v>
      </c>
      <c r="I247" s="13" t="s">
        <v>2729</v>
      </c>
      <c r="J247" s="13" t="s">
        <v>1651</v>
      </c>
      <c r="K247" s="154" t="s">
        <v>18</v>
      </c>
      <c r="L247" s="12">
        <v>9868</v>
      </c>
      <c r="M247" s="12">
        <v>0</v>
      </c>
      <c r="N247" s="12">
        <v>9868</v>
      </c>
      <c r="O247" s="12">
        <v>9868</v>
      </c>
      <c r="P247" s="12">
        <v>0</v>
      </c>
      <c r="Q247" s="12">
        <v>9868</v>
      </c>
      <c r="R247" s="60" t="s">
        <v>507</v>
      </c>
      <c r="S247" s="152"/>
      <c r="T247" s="151"/>
      <c r="U247" s="151"/>
      <c r="V247" s="151"/>
      <c r="X247" s="152"/>
    </row>
    <row r="248" spans="1:24" ht="12.75" customHeight="1">
      <c r="A248" s="60">
        <v>47</v>
      </c>
      <c r="B248" s="13" t="s">
        <v>2489</v>
      </c>
      <c r="C248" s="13" t="s">
        <v>1647</v>
      </c>
      <c r="D248" s="13" t="s">
        <v>2601</v>
      </c>
      <c r="E248" s="13"/>
      <c r="F248" s="13" t="s">
        <v>2492</v>
      </c>
      <c r="G248" s="13" t="s">
        <v>2493</v>
      </c>
      <c r="H248" s="13" t="s">
        <v>2730</v>
      </c>
      <c r="I248" s="13" t="s">
        <v>2731</v>
      </c>
      <c r="J248" s="13" t="s">
        <v>1651</v>
      </c>
      <c r="K248" s="154" t="s">
        <v>18</v>
      </c>
      <c r="L248" s="12">
        <v>1484</v>
      </c>
      <c r="M248" s="12">
        <v>0</v>
      </c>
      <c r="N248" s="12">
        <v>1484</v>
      </c>
      <c r="O248" s="12">
        <v>1484</v>
      </c>
      <c r="P248" s="12">
        <v>0</v>
      </c>
      <c r="Q248" s="12">
        <v>1484</v>
      </c>
      <c r="R248" s="60" t="s">
        <v>507</v>
      </c>
      <c r="S248" s="152"/>
      <c r="T248" s="151"/>
      <c r="U248" s="151"/>
      <c r="V248" s="151"/>
      <c r="X248" s="152"/>
    </row>
    <row r="249" spans="1:24" ht="12.75" customHeight="1">
      <c r="A249" s="60">
        <v>48</v>
      </c>
      <c r="B249" s="13" t="s">
        <v>2489</v>
      </c>
      <c r="C249" s="13" t="s">
        <v>1647</v>
      </c>
      <c r="D249" s="13" t="s">
        <v>2732</v>
      </c>
      <c r="E249" s="13"/>
      <c r="F249" s="13" t="s">
        <v>2492</v>
      </c>
      <c r="G249" s="13" t="s">
        <v>2493</v>
      </c>
      <c r="H249" s="13" t="s">
        <v>2733</v>
      </c>
      <c r="I249" s="13" t="s">
        <v>2734</v>
      </c>
      <c r="J249" s="13" t="s">
        <v>1651</v>
      </c>
      <c r="K249" s="154" t="s">
        <v>18</v>
      </c>
      <c r="L249" s="12">
        <v>3220</v>
      </c>
      <c r="M249" s="12">
        <v>0</v>
      </c>
      <c r="N249" s="12">
        <v>3220</v>
      </c>
      <c r="O249" s="12">
        <v>3220</v>
      </c>
      <c r="P249" s="12">
        <v>0</v>
      </c>
      <c r="Q249" s="12">
        <v>3220</v>
      </c>
      <c r="R249" s="60" t="s">
        <v>507</v>
      </c>
      <c r="S249" s="152"/>
      <c r="T249" s="151"/>
      <c r="U249" s="151"/>
      <c r="V249" s="151"/>
      <c r="X249" s="152"/>
    </row>
    <row r="250" spans="1:24" ht="12.75" customHeight="1">
      <c r="A250" s="60">
        <v>49</v>
      </c>
      <c r="B250" s="13" t="s">
        <v>2489</v>
      </c>
      <c r="C250" s="13" t="s">
        <v>1647</v>
      </c>
      <c r="D250" s="13" t="s">
        <v>2732</v>
      </c>
      <c r="E250" s="13"/>
      <c r="F250" s="13" t="s">
        <v>2492</v>
      </c>
      <c r="G250" s="13" t="s">
        <v>2493</v>
      </c>
      <c r="H250" s="13" t="s">
        <v>2735</v>
      </c>
      <c r="I250" s="13" t="s">
        <v>2736</v>
      </c>
      <c r="J250" s="13" t="s">
        <v>1651</v>
      </c>
      <c r="K250" s="154" t="s">
        <v>18</v>
      </c>
      <c r="L250" s="12">
        <v>2149</v>
      </c>
      <c r="M250" s="12">
        <v>0</v>
      </c>
      <c r="N250" s="12">
        <v>2149</v>
      </c>
      <c r="O250" s="12">
        <v>2149</v>
      </c>
      <c r="P250" s="12">
        <v>0</v>
      </c>
      <c r="Q250" s="12">
        <v>2149</v>
      </c>
      <c r="R250" s="60" t="s">
        <v>507</v>
      </c>
      <c r="S250" s="152"/>
      <c r="T250" s="151"/>
      <c r="U250" s="151"/>
      <c r="V250" s="151"/>
      <c r="X250" s="152"/>
    </row>
    <row r="251" spans="1:24" ht="12.75" customHeight="1">
      <c r="A251" s="60">
        <v>50</v>
      </c>
      <c r="B251" s="13" t="s">
        <v>2489</v>
      </c>
      <c r="C251" s="13" t="s">
        <v>1647</v>
      </c>
      <c r="D251" s="13" t="s">
        <v>2522</v>
      </c>
      <c r="E251" s="13"/>
      <c r="F251" s="13" t="s">
        <v>2492</v>
      </c>
      <c r="G251" s="13" t="s">
        <v>2493</v>
      </c>
      <c r="H251" s="13" t="s">
        <v>2737</v>
      </c>
      <c r="I251" s="13" t="s">
        <v>2738</v>
      </c>
      <c r="J251" s="13" t="s">
        <v>1651</v>
      </c>
      <c r="K251" s="154" t="s">
        <v>18</v>
      </c>
      <c r="L251" s="12">
        <v>4140</v>
      </c>
      <c r="M251" s="12">
        <v>0</v>
      </c>
      <c r="N251" s="12">
        <v>4140</v>
      </c>
      <c r="O251" s="12">
        <v>4140</v>
      </c>
      <c r="P251" s="12">
        <v>0</v>
      </c>
      <c r="Q251" s="12">
        <v>4140</v>
      </c>
      <c r="R251" s="60" t="s">
        <v>507</v>
      </c>
      <c r="S251" s="152"/>
      <c r="T251" s="151"/>
      <c r="U251" s="151"/>
      <c r="V251" s="151"/>
      <c r="X251" s="152"/>
    </row>
    <row r="252" spans="1:24" ht="12.75" customHeight="1">
      <c r="A252" s="60">
        <v>51</v>
      </c>
      <c r="B252" s="13" t="s">
        <v>2489</v>
      </c>
      <c r="C252" s="13" t="s">
        <v>1647</v>
      </c>
      <c r="D252" s="13" t="s">
        <v>2522</v>
      </c>
      <c r="E252" s="13"/>
      <c r="F252" s="13" t="s">
        <v>2492</v>
      </c>
      <c r="G252" s="13" t="s">
        <v>2493</v>
      </c>
      <c r="H252" s="13" t="s">
        <v>2739</v>
      </c>
      <c r="I252" s="13" t="s">
        <v>2740</v>
      </c>
      <c r="J252" s="13" t="s">
        <v>1651</v>
      </c>
      <c r="K252" s="154" t="s">
        <v>18</v>
      </c>
      <c r="L252" s="12">
        <v>2693</v>
      </c>
      <c r="M252" s="12">
        <v>0</v>
      </c>
      <c r="N252" s="12">
        <v>2693</v>
      </c>
      <c r="O252" s="12">
        <v>2693</v>
      </c>
      <c r="P252" s="12">
        <v>0</v>
      </c>
      <c r="Q252" s="12">
        <v>2693</v>
      </c>
      <c r="R252" s="60" t="s">
        <v>507</v>
      </c>
      <c r="S252" s="152"/>
      <c r="T252" s="151"/>
      <c r="U252" s="151"/>
      <c r="V252" s="151"/>
      <c r="X252" s="152"/>
    </row>
    <row r="253" spans="1:24" ht="12.75" customHeight="1">
      <c r="A253" s="60">
        <v>52</v>
      </c>
      <c r="B253" s="13" t="s">
        <v>2489</v>
      </c>
      <c r="C253" s="13" t="s">
        <v>1647</v>
      </c>
      <c r="D253" s="13" t="s">
        <v>2596</v>
      </c>
      <c r="E253" s="13"/>
      <c r="F253" s="13" t="s">
        <v>2492</v>
      </c>
      <c r="G253" s="13" t="s">
        <v>2493</v>
      </c>
      <c r="H253" s="13" t="s">
        <v>2741</v>
      </c>
      <c r="I253" s="13" t="s">
        <v>2742</v>
      </c>
      <c r="J253" s="13" t="s">
        <v>1651</v>
      </c>
      <c r="K253" s="154" t="s">
        <v>2743</v>
      </c>
      <c r="L253" s="12">
        <v>16005</v>
      </c>
      <c r="M253" s="12">
        <v>0</v>
      </c>
      <c r="N253" s="12">
        <v>16005</v>
      </c>
      <c r="O253" s="12">
        <v>16005</v>
      </c>
      <c r="P253" s="12">
        <v>0</v>
      </c>
      <c r="Q253" s="12">
        <v>16005</v>
      </c>
      <c r="R253" s="60" t="s">
        <v>507</v>
      </c>
      <c r="S253" s="152"/>
      <c r="T253" s="151"/>
      <c r="U253" s="151"/>
      <c r="V253" s="151"/>
      <c r="X253" s="152"/>
    </row>
    <row r="254" spans="1:24" ht="12.75" customHeight="1">
      <c r="A254" s="60">
        <v>53</v>
      </c>
      <c r="B254" s="13" t="s">
        <v>2489</v>
      </c>
      <c r="C254" s="13" t="s">
        <v>1647</v>
      </c>
      <c r="D254" s="13" t="s">
        <v>2503</v>
      </c>
      <c r="E254" s="13"/>
      <c r="F254" s="13" t="s">
        <v>2492</v>
      </c>
      <c r="G254" s="13" t="s">
        <v>2493</v>
      </c>
      <c r="H254" s="13" t="s">
        <v>2744</v>
      </c>
      <c r="I254" s="13" t="s">
        <v>2745</v>
      </c>
      <c r="J254" s="13" t="s">
        <v>1651</v>
      </c>
      <c r="K254" s="154" t="s">
        <v>18</v>
      </c>
      <c r="L254" s="12">
        <v>3250</v>
      </c>
      <c r="M254" s="12">
        <v>0</v>
      </c>
      <c r="N254" s="12">
        <v>3250</v>
      </c>
      <c r="O254" s="12">
        <v>3250</v>
      </c>
      <c r="P254" s="12">
        <v>0</v>
      </c>
      <c r="Q254" s="12">
        <v>3250</v>
      </c>
      <c r="R254" s="60" t="s">
        <v>507</v>
      </c>
      <c r="S254" s="152"/>
      <c r="T254" s="151"/>
      <c r="U254" s="151"/>
      <c r="V254" s="151"/>
      <c r="X254" s="152"/>
    </row>
    <row r="255" spans="1:24" ht="12.75" customHeight="1">
      <c r="A255" s="60">
        <v>54</v>
      </c>
      <c r="B255" s="13" t="s">
        <v>2489</v>
      </c>
      <c r="C255" s="13" t="s">
        <v>1647</v>
      </c>
      <c r="D255" s="13" t="s">
        <v>2503</v>
      </c>
      <c r="E255" s="13"/>
      <c r="F255" s="13" t="s">
        <v>2492</v>
      </c>
      <c r="G255" s="13" t="s">
        <v>2493</v>
      </c>
      <c r="H255" s="13" t="s">
        <v>2746</v>
      </c>
      <c r="I255" s="13" t="s">
        <v>2747</v>
      </c>
      <c r="J255" s="13" t="s">
        <v>1651</v>
      </c>
      <c r="K255" s="154" t="s">
        <v>43</v>
      </c>
      <c r="L255" s="12">
        <v>3662</v>
      </c>
      <c r="M255" s="12">
        <v>0</v>
      </c>
      <c r="N255" s="12">
        <v>3662</v>
      </c>
      <c r="O255" s="12">
        <v>3662</v>
      </c>
      <c r="P255" s="12">
        <v>0</v>
      </c>
      <c r="Q255" s="12">
        <v>3662</v>
      </c>
      <c r="R255" s="60" t="s">
        <v>507</v>
      </c>
      <c r="S255" s="152"/>
      <c r="T255" s="151"/>
      <c r="U255" s="151"/>
      <c r="V255" s="151"/>
      <c r="X255" s="152"/>
    </row>
    <row r="256" spans="1:24" ht="12.75" customHeight="1">
      <c r="A256" s="60">
        <v>55</v>
      </c>
      <c r="B256" s="13" t="s">
        <v>2489</v>
      </c>
      <c r="C256" s="13" t="s">
        <v>1647</v>
      </c>
      <c r="D256" s="13" t="s">
        <v>2590</v>
      </c>
      <c r="E256" s="13"/>
      <c r="F256" s="13" t="s">
        <v>2492</v>
      </c>
      <c r="G256" s="13" t="s">
        <v>2493</v>
      </c>
      <c r="H256" s="13" t="s">
        <v>2748</v>
      </c>
      <c r="I256" s="13" t="s">
        <v>2749</v>
      </c>
      <c r="J256" s="13" t="s">
        <v>1651</v>
      </c>
      <c r="K256" s="154" t="s">
        <v>43</v>
      </c>
      <c r="L256" s="12">
        <v>6262</v>
      </c>
      <c r="M256" s="12">
        <v>0</v>
      </c>
      <c r="N256" s="12">
        <v>6262</v>
      </c>
      <c r="O256" s="12">
        <v>6262</v>
      </c>
      <c r="P256" s="12">
        <v>0</v>
      </c>
      <c r="Q256" s="12">
        <v>6262</v>
      </c>
      <c r="R256" s="60" t="s">
        <v>507</v>
      </c>
      <c r="S256" s="152"/>
      <c r="T256" s="151"/>
      <c r="U256" s="151"/>
      <c r="V256" s="151"/>
      <c r="X256" s="152"/>
    </row>
    <row r="257" spans="1:24" ht="12.75" customHeight="1">
      <c r="A257" s="60">
        <v>56</v>
      </c>
      <c r="B257" s="13" t="s">
        <v>2489</v>
      </c>
      <c r="C257" s="13" t="s">
        <v>1647</v>
      </c>
      <c r="D257" s="13" t="s">
        <v>2590</v>
      </c>
      <c r="E257" s="13"/>
      <c r="F257" s="13" t="s">
        <v>2492</v>
      </c>
      <c r="G257" s="13" t="s">
        <v>2493</v>
      </c>
      <c r="H257" s="13" t="s">
        <v>2750</v>
      </c>
      <c r="I257" s="13" t="s">
        <v>2751</v>
      </c>
      <c r="J257" s="13" t="s">
        <v>1651</v>
      </c>
      <c r="K257" s="154" t="s">
        <v>18</v>
      </c>
      <c r="L257" s="12">
        <v>6796</v>
      </c>
      <c r="M257" s="12">
        <v>0</v>
      </c>
      <c r="N257" s="12">
        <v>6796</v>
      </c>
      <c r="O257" s="12">
        <v>6796</v>
      </c>
      <c r="P257" s="12">
        <v>0</v>
      </c>
      <c r="Q257" s="12">
        <v>6796</v>
      </c>
      <c r="R257" s="60" t="s">
        <v>507</v>
      </c>
      <c r="S257" s="152"/>
      <c r="T257" s="151"/>
      <c r="U257" s="151"/>
      <c r="V257" s="151"/>
      <c r="X257" s="152"/>
    </row>
    <row r="258" spans="1:24" ht="12.75" customHeight="1">
      <c r="A258" s="60">
        <v>57</v>
      </c>
      <c r="B258" s="13" t="s">
        <v>2489</v>
      </c>
      <c r="C258" s="13" t="s">
        <v>1647</v>
      </c>
      <c r="D258" s="13" t="s">
        <v>2540</v>
      </c>
      <c r="E258" s="13"/>
      <c r="F258" s="13" t="s">
        <v>2492</v>
      </c>
      <c r="G258" s="13" t="s">
        <v>2493</v>
      </c>
      <c r="H258" s="13" t="s">
        <v>2752</v>
      </c>
      <c r="I258" s="13" t="s">
        <v>2753</v>
      </c>
      <c r="J258" s="13" t="s">
        <v>1651</v>
      </c>
      <c r="K258" s="154" t="s">
        <v>18</v>
      </c>
      <c r="L258" s="12">
        <v>4125</v>
      </c>
      <c r="M258" s="12">
        <v>0</v>
      </c>
      <c r="N258" s="12">
        <v>4125</v>
      </c>
      <c r="O258" s="12">
        <v>4125</v>
      </c>
      <c r="P258" s="12">
        <v>0</v>
      </c>
      <c r="Q258" s="12">
        <v>4125</v>
      </c>
      <c r="R258" s="60" t="s">
        <v>507</v>
      </c>
      <c r="S258" s="152"/>
      <c r="T258" s="151"/>
      <c r="U258" s="151"/>
      <c r="V258" s="151"/>
      <c r="X258" s="152"/>
    </row>
    <row r="259" spans="1:24" ht="12.75" customHeight="1">
      <c r="A259" s="60">
        <v>58</v>
      </c>
      <c r="B259" s="13" t="s">
        <v>2489</v>
      </c>
      <c r="C259" s="13" t="s">
        <v>1647</v>
      </c>
      <c r="D259" s="13" t="s">
        <v>2754</v>
      </c>
      <c r="E259" s="13"/>
      <c r="F259" s="13" t="s">
        <v>2492</v>
      </c>
      <c r="G259" s="13" t="s">
        <v>2493</v>
      </c>
      <c r="H259" s="13" t="s">
        <v>2755</v>
      </c>
      <c r="I259" s="13" t="s">
        <v>2756</v>
      </c>
      <c r="J259" s="13" t="s">
        <v>1651</v>
      </c>
      <c r="K259" s="154" t="s">
        <v>26</v>
      </c>
      <c r="L259" s="12">
        <v>2330</v>
      </c>
      <c r="M259" s="12">
        <v>0</v>
      </c>
      <c r="N259" s="12">
        <v>2330</v>
      </c>
      <c r="O259" s="12">
        <v>2330</v>
      </c>
      <c r="P259" s="12">
        <v>0</v>
      </c>
      <c r="Q259" s="12">
        <v>2330</v>
      </c>
      <c r="R259" s="60" t="s">
        <v>507</v>
      </c>
      <c r="S259" s="152"/>
      <c r="T259" s="151"/>
      <c r="U259" s="151"/>
      <c r="V259" s="151"/>
      <c r="X259" s="152"/>
    </row>
    <row r="260" spans="1:24" ht="12.75" customHeight="1">
      <c r="A260" s="60">
        <v>59</v>
      </c>
      <c r="B260" s="13" t="s">
        <v>2489</v>
      </c>
      <c r="C260" s="13" t="s">
        <v>1647</v>
      </c>
      <c r="D260" s="13" t="s">
        <v>2579</v>
      </c>
      <c r="E260" s="13"/>
      <c r="F260" s="13" t="s">
        <v>2492</v>
      </c>
      <c r="G260" s="13" t="s">
        <v>2493</v>
      </c>
      <c r="H260" s="13" t="s">
        <v>2757</v>
      </c>
      <c r="I260" s="13" t="s">
        <v>2758</v>
      </c>
      <c r="J260" s="13" t="s">
        <v>1651</v>
      </c>
      <c r="K260" s="154" t="s">
        <v>2759</v>
      </c>
      <c r="L260" s="12">
        <v>7325</v>
      </c>
      <c r="M260" s="12">
        <v>0</v>
      </c>
      <c r="N260" s="12">
        <v>7325</v>
      </c>
      <c r="O260" s="12">
        <v>7325</v>
      </c>
      <c r="P260" s="12">
        <v>0</v>
      </c>
      <c r="Q260" s="12">
        <v>7325</v>
      </c>
      <c r="R260" s="60" t="s">
        <v>507</v>
      </c>
      <c r="S260" s="152"/>
      <c r="T260" s="151"/>
      <c r="U260" s="151"/>
      <c r="V260" s="151"/>
      <c r="X260" s="152"/>
    </row>
    <row r="261" spans="1:24" ht="12.75" customHeight="1">
      <c r="A261" s="60">
        <v>60</v>
      </c>
      <c r="B261" s="13" t="s">
        <v>2489</v>
      </c>
      <c r="C261" s="13" t="s">
        <v>1647</v>
      </c>
      <c r="D261" s="13" t="s">
        <v>2659</v>
      </c>
      <c r="E261" s="13"/>
      <c r="F261" s="13" t="s">
        <v>2492</v>
      </c>
      <c r="G261" s="13" t="s">
        <v>2493</v>
      </c>
      <c r="H261" s="13" t="s">
        <v>2760</v>
      </c>
      <c r="I261" s="13" t="s">
        <v>2761</v>
      </c>
      <c r="J261" s="13" t="s">
        <v>1651</v>
      </c>
      <c r="K261" s="283">
        <v>0.5</v>
      </c>
      <c r="L261" s="12">
        <v>5763</v>
      </c>
      <c r="M261" s="12">
        <v>0</v>
      </c>
      <c r="N261" s="12">
        <v>5763</v>
      </c>
      <c r="O261" s="12">
        <v>5763</v>
      </c>
      <c r="P261" s="12">
        <v>0</v>
      </c>
      <c r="Q261" s="12">
        <v>5763</v>
      </c>
      <c r="R261" s="60" t="s">
        <v>507</v>
      </c>
      <c r="S261" s="152"/>
      <c r="T261" s="151"/>
      <c r="U261" s="151"/>
      <c r="V261" s="151"/>
      <c r="X261" s="152"/>
    </row>
    <row r="262" spans="1:24" ht="12.75" customHeight="1">
      <c r="A262" s="60">
        <v>61</v>
      </c>
      <c r="B262" s="13" t="s">
        <v>2489</v>
      </c>
      <c r="C262" s="13" t="s">
        <v>1647</v>
      </c>
      <c r="D262" s="13" t="s">
        <v>2565</v>
      </c>
      <c r="E262" s="14">
        <v>4</v>
      </c>
      <c r="F262" s="13" t="s">
        <v>2492</v>
      </c>
      <c r="G262" s="13" t="s">
        <v>2493</v>
      </c>
      <c r="H262" s="13" t="s">
        <v>2762</v>
      </c>
      <c r="I262" s="13" t="s">
        <v>2763</v>
      </c>
      <c r="J262" s="13" t="s">
        <v>1651</v>
      </c>
      <c r="K262" s="154">
        <v>3</v>
      </c>
      <c r="L262" s="12">
        <v>5197</v>
      </c>
      <c r="M262" s="12">
        <v>0</v>
      </c>
      <c r="N262" s="12">
        <v>5197</v>
      </c>
      <c r="O262" s="12">
        <v>5197</v>
      </c>
      <c r="P262" s="12">
        <v>0</v>
      </c>
      <c r="Q262" s="12">
        <v>5197</v>
      </c>
      <c r="R262" s="60" t="s">
        <v>507</v>
      </c>
      <c r="S262" s="152"/>
      <c r="T262" s="151"/>
      <c r="U262" s="151"/>
      <c r="V262" s="151"/>
      <c r="X262" s="152"/>
    </row>
    <row r="263" spans="1:24" ht="12.75" customHeight="1">
      <c r="A263" s="60">
        <v>62</v>
      </c>
      <c r="B263" s="13" t="s">
        <v>2489</v>
      </c>
      <c r="C263" s="13" t="s">
        <v>1647</v>
      </c>
      <c r="D263" s="13" t="s">
        <v>2565</v>
      </c>
      <c r="E263" s="13" t="s">
        <v>2764</v>
      </c>
      <c r="F263" s="13" t="s">
        <v>2492</v>
      </c>
      <c r="G263" s="13" t="s">
        <v>2493</v>
      </c>
      <c r="H263" s="13" t="s">
        <v>2765</v>
      </c>
      <c r="I263" s="13" t="s">
        <v>2766</v>
      </c>
      <c r="J263" s="13" t="s">
        <v>1651</v>
      </c>
      <c r="K263" s="154">
        <v>6</v>
      </c>
      <c r="L263" s="12">
        <v>9986</v>
      </c>
      <c r="M263" s="12">
        <v>0</v>
      </c>
      <c r="N263" s="12">
        <v>9986</v>
      </c>
      <c r="O263" s="12">
        <v>9986</v>
      </c>
      <c r="P263" s="12">
        <v>0</v>
      </c>
      <c r="Q263" s="12">
        <v>9986</v>
      </c>
      <c r="R263" s="60" t="s">
        <v>507</v>
      </c>
      <c r="S263" s="152"/>
      <c r="T263" s="151"/>
      <c r="U263" s="151"/>
      <c r="V263" s="151"/>
      <c r="X263" s="152"/>
    </row>
    <row r="264" spans="1:24" ht="12.75" customHeight="1">
      <c r="A264" s="60">
        <v>63</v>
      </c>
      <c r="B264" s="13" t="s">
        <v>2489</v>
      </c>
      <c r="C264" s="13" t="s">
        <v>1647</v>
      </c>
      <c r="D264" s="13" t="s">
        <v>2767</v>
      </c>
      <c r="E264" s="13"/>
      <c r="F264" s="13" t="s">
        <v>2492</v>
      </c>
      <c r="G264" s="13" t="s">
        <v>2493</v>
      </c>
      <c r="H264" s="13" t="s">
        <v>2768</v>
      </c>
      <c r="I264" s="13" t="s">
        <v>2769</v>
      </c>
      <c r="J264" s="13" t="s">
        <v>1651</v>
      </c>
      <c r="K264" s="154">
        <v>2</v>
      </c>
      <c r="L264" s="12">
        <v>2000</v>
      </c>
      <c r="M264" s="12">
        <v>0</v>
      </c>
      <c r="N264" s="12">
        <v>2000</v>
      </c>
      <c r="O264" s="12">
        <v>2000</v>
      </c>
      <c r="P264" s="12">
        <v>0</v>
      </c>
      <c r="Q264" s="12">
        <v>2000</v>
      </c>
      <c r="R264" s="60" t="s">
        <v>507</v>
      </c>
      <c r="S264" s="152"/>
      <c r="T264" s="151"/>
      <c r="U264" s="151"/>
      <c r="V264" s="151"/>
      <c r="X264" s="152"/>
    </row>
    <row r="265" spans="1:24" ht="12.75" customHeight="1">
      <c r="A265" s="60">
        <v>64</v>
      </c>
      <c r="B265" s="13" t="s">
        <v>2489</v>
      </c>
      <c r="C265" s="13" t="s">
        <v>1647</v>
      </c>
      <c r="D265" s="60" t="s">
        <v>2770</v>
      </c>
      <c r="E265" s="60"/>
      <c r="F265" s="13" t="s">
        <v>2492</v>
      </c>
      <c r="G265" s="13" t="s">
        <v>2493</v>
      </c>
      <c r="H265" s="60" t="s">
        <v>2771</v>
      </c>
      <c r="I265" s="60">
        <v>30173584</v>
      </c>
      <c r="J265" s="60" t="s">
        <v>1651</v>
      </c>
      <c r="K265" s="284">
        <v>2</v>
      </c>
      <c r="L265" s="285">
        <v>2000</v>
      </c>
      <c r="M265" s="279">
        <v>0</v>
      </c>
      <c r="N265" s="54">
        <v>2000</v>
      </c>
      <c r="O265" s="54">
        <v>2000</v>
      </c>
      <c r="P265" s="279">
        <v>0</v>
      </c>
      <c r="Q265" s="54">
        <v>2000</v>
      </c>
      <c r="R265" s="60" t="s">
        <v>507</v>
      </c>
      <c r="S265" s="152"/>
      <c r="T265" s="151"/>
      <c r="U265" s="151"/>
      <c r="V265" s="151"/>
      <c r="X265" s="152"/>
    </row>
    <row r="266" spans="1:24" ht="12.75" customHeight="1">
      <c r="A266" s="60">
        <v>65</v>
      </c>
      <c r="B266" s="13" t="str">
        <f t="shared" ref="B266:B267" si="14">B265</f>
        <v>Gmina Somianka</v>
      </c>
      <c r="C266" s="13" t="s">
        <v>1647</v>
      </c>
      <c r="D266" s="60" t="s">
        <v>2772</v>
      </c>
      <c r="E266" s="60"/>
      <c r="F266" s="13" t="s">
        <v>2492</v>
      </c>
      <c r="G266" s="13" t="s">
        <v>2493</v>
      </c>
      <c r="H266" s="60" t="s">
        <v>2773</v>
      </c>
      <c r="I266" s="60">
        <v>95873472</v>
      </c>
      <c r="J266" s="60" t="s">
        <v>1651</v>
      </c>
      <c r="K266" s="284" t="s">
        <v>17</v>
      </c>
      <c r="L266" s="285">
        <v>1200</v>
      </c>
      <c r="M266" s="279">
        <v>0</v>
      </c>
      <c r="N266" s="54">
        <v>1200</v>
      </c>
      <c r="O266" s="54">
        <v>1200</v>
      </c>
      <c r="P266" s="279">
        <v>0</v>
      </c>
      <c r="Q266" s="54">
        <v>1200</v>
      </c>
      <c r="R266" s="60" t="str">
        <f>$R$67</f>
        <v>PGE Dystrybucja O/ Warszawa</v>
      </c>
      <c r="S266" s="152"/>
      <c r="T266" s="151"/>
      <c r="U266" s="151"/>
      <c r="V266" s="151"/>
      <c r="X266" s="152"/>
    </row>
    <row r="267" spans="1:24" ht="12.75" customHeight="1">
      <c r="A267" s="60">
        <v>66</v>
      </c>
      <c r="B267" s="13" t="str">
        <f t="shared" si="14"/>
        <v>Gmina Somianka</v>
      </c>
      <c r="C267" s="13" t="s">
        <v>1647</v>
      </c>
      <c r="D267" s="60" t="s">
        <v>2690</v>
      </c>
      <c r="E267" s="60"/>
      <c r="F267" s="13" t="s">
        <v>2492</v>
      </c>
      <c r="G267" s="13" t="s">
        <v>2493</v>
      </c>
      <c r="H267" s="60" t="s">
        <v>2774</v>
      </c>
      <c r="I267" s="60">
        <v>95873473</v>
      </c>
      <c r="J267" s="60" t="s">
        <v>1651</v>
      </c>
      <c r="K267" s="284" t="s">
        <v>19</v>
      </c>
      <c r="L267" s="285">
        <v>800</v>
      </c>
      <c r="M267" s="279">
        <v>0</v>
      </c>
      <c r="N267" s="54">
        <v>800</v>
      </c>
      <c r="O267" s="54">
        <v>800</v>
      </c>
      <c r="P267" s="279">
        <v>0</v>
      </c>
      <c r="Q267" s="54">
        <v>800</v>
      </c>
      <c r="R267" s="60" t="str">
        <f>$R$68</f>
        <v>PGE Dystrybucja O/ Warszawa</v>
      </c>
      <c r="S267" s="152"/>
      <c r="T267" s="151"/>
      <c r="U267" s="151"/>
      <c r="V267" s="151"/>
      <c r="X267" s="152"/>
    </row>
    <row r="268" spans="1:24" ht="12.75" customHeight="1">
      <c r="A268" s="60">
        <v>67</v>
      </c>
      <c r="B268" s="13" t="str">
        <f t="shared" ref="B268" si="15">B266</f>
        <v>Gmina Somianka</v>
      </c>
      <c r="C268" s="13" t="s">
        <v>1647</v>
      </c>
      <c r="D268" s="60" t="s">
        <v>2775</v>
      </c>
      <c r="E268" s="60"/>
      <c r="F268" s="13" t="s">
        <v>2492</v>
      </c>
      <c r="G268" s="13" t="s">
        <v>2493</v>
      </c>
      <c r="H268" s="60" t="s">
        <v>2776</v>
      </c>
      <c r="I268" s="60">
        <v>13789587</v>
      </c>
      <c r="J268" s="60" t="s">
        <v>1651</v>
      </c>
      <c r="K268" s="284" t="s">
        <v>19</v>
      </c>
      <c r="L268" s="285">
        <v>1000</v>
      </c>
      <c r="M268" s="279">
        <v>0</v>
      </c>
      <c r="N268" s="54">
        <v>1000</v>
      </c>
      <c r="O268" s="54">
        <v>1000</v>
      </c>
      <c r="P268" s="279">
        <v>0</v>
      </c>
      <c r="Q268" s="54">
        <v>1000</v>
      </c>
      <c r="R268" s="60" t="str">
        <f>$R$69</f>
        <v>PGE Dystrybucja O/ Warszawa</v>
      </c>
      <c r="S268" s="152"/>
      <c r="T268" s="151"/>
      <c r="U268" s="151"/>
      <c r="V268" s="151"/>
      <c r="X268" s="152"/>
    </row>
    <row r="269" spans="1:24" ht="12.75" customHeight="1">
      <c r="A269" s="60">
        <v>68</v>
      </c>
      <c r="B269" s="13" t="str">
        <f t="shared" ref="B269" si="16">B266</f>
        <v>Gmina Somianka</v>
      </c>
      <c r="C269" s="13" t="s">
        <v>1647</v>
      </c>
      <c r="D269" s="60" t="s">
        <v>2777</v>
      </c>
      <c r="E269" s="60"/>
      <c r="F269" s="60" t="s">
        <v>2492</v>
      </c>
      <c r="G269" s="60" t="s">
        <v>2493</v>
      </c>
      <c r="H269" s="60" t="s">
        <v>2778</v>
      </c>
      <c r="I269" s="60">
        <v>13789589</v>
      </c>
      <c r="J269" s="60" t="s">
        <v>1651</v>
      </c>
      <c r="K269" s="60">
        <v>1</v>
      </c>
      <c r="L269" s="285">
        <v>1200</v>
      </c>
      <c r="M269" s="286">
        <f t="shared" ref="M269:R269" si="17">M268</f>
        <v>0</v>
      </c>
      <c r="N269" s="285">
        <v>1200</v>
      </c>
      <c r="O269" s="285">
        <v>1200</v>
      </c>
      <c r="P269" s="285">
        <f t="shared" si="17"/>
        <v>0</v>
      </c>
      <c r="Q269" s="285">
        <v>1200</v>
      </c>
      <c r="R269" s="287" t="str">
        <f t="shared" si="17"/>
        <v>PGE Dystrybucja O/ Warszawa</v>
      </c>
      <c r="S269" s="152"/>
      <c r="T269" s="151"/>
      <c r="U269" s="151"/>
      <c r="V269" s="151"/>
      <c r="X269" s="152"/>
    </row>
    <row r="270" spans="1:24" ht="12.75" customHeight="1">
      <c r="A270" s="386"/>
      <c r="B270" s="387"/>
      <c r="C270" s="387"/>
      <c r="D270" s="387"/>
      <c r="E270" s="387"/>
      <c r="F270" s="387"/>
      <c r="G270" s="387"/>
      <c r="H270" s="387"/>
      <c r="I270" s="387"/>
      <c r="J270" s="387"/>
      <c r="K270" s="388"/>
      <c r="L270" s="108">
        <f t="shared" ref="L270:Q270" si="18">SUM(L202:L269)</f>
        <v>315284</v>
      </c>
      <c r="M270" s="108">
        <f t="shared" si="18"/>
        <v>0</v>
      </c>
      <c r="N270" s="108">
        <f t="shared" si="18"/>
        <v>315284</v>
      </c>
      <c r="O270" s="108">
        <f t="shared" si="18"/>
        <v>315284</v>
      </c>
      <c r="P270" s="108">
        <f t="shared" si="18"/>
        <v>0</v>
      </c>
      <c r="Q270" s="108">
        <f t="shared" si="18"/>
        <v>315284</v>
      </c>
      <c r="R270" s="70"/>
    </row>
    <row r="271" spans="1:24" ht="36" customHeight="1">
      <c r="A271" s="368"/>
      <c r="B271" s="368"/>
      <c r="C271" s="368"/>
      <c r="D271" s="368"/>
      <c r="E271" s="368"/>
      <c r="F271" s="368"/>
      <c r="G271" s="368"/>
      <c r="H271" s="368"/>
      <c r="I271" s="368"/>
      <c r="J271" s="368"/>
      <c r="K271" s="368"/>
      <c r="L271" s="368"/>
      <c r="M271" s="368"/>
      <c r="N271" s="368"/>
      <c r="O271" s="368"/>
      <c r="P271" s="368"/>
      <c r="Q271" s="368"/>
      <c r="R271" s="72"/>
    </row>
    <row r="272" spans="1:24" s="288" customFormat="1" ht="31.95" customHeight="1">
      <c r="A272" s="55" t="s">
        <v>26</v>
      </c>
      <c r="B272" s="374" t="s">
        <v>2779</v>
      </c>
      <c r="C272" s="375"/>
      <c r="D272" s="375"/>
      <c r="E272" s="375"/>
      <c r="F272" s="375"/>
      <c r="G272" s="375"/>
      <c r="H272" s="375"/>
      <c r="I272" s="375"/>
      <c r="J272" s="375"/>
      <c r="K272" s="376"/>
      <c r="L272" s="377" t="s">
        <v>648</v>
      </c>
      <c r="M272" s="377"/>
      <c r="N272" s="377"/>
      <c r="O272" s="377" t="s">
        <v>649</v>
      </c>
      <c r="P272" s="377"/>
      <c r="Q272" s="377"/>
      <c r="R272" s="378" t="s">
        <v>20</v>
      </c>
      <c r="T272" s="15"/>
    </row>
    <row r="273" spans="1:20" s="288" customFormat="1" ht="41.4">
      <c r="A273" s="56" t="s">
        <v>7</v>
      </c>
      <c r="B273" s="57" t="s">
        <v>29</v>
      </c>
      <c r="C273" s="57" t="s">
        <v>4</v>
      </c>
      <c r="D273" s="58" t="s">
        <v>5</v>
      </c>
      <c r="E273" s="58" t="s">
        <v>6</v>
      </c>
      <c r="F273" s="58" t="s">
        <v>8</v>
      </c>
      <c r="G273" s="58" t="s">
        <v>9</v>
      </c>
      <c r="H273" s="58" t="s">
        <v>22</v>
      </c>
      <c r="I273" s="58" t="s">
        <v>10</v>
      </c>
      <c r="J273" s="58" t="s">
        <v>11</v>
      </c>
      <c r="K273" s="56" t="s">
        <v>12</v>
      </c>
      <c r="L273" s="62" t="s">
        <v>13</v>
      </c>
      <c r="M273" s="56" t="s">
        <v>14</v>
      </c>
      <c r="N273" s="56" t="s">
        <v>3</v>
      </c>
      <c r="O273" s="62" t="s">
        <v>13</v>
      </c>
      <c r="P273" s="56" t="s">
        <v>14</v>
      </c>
      <c r="Q273" s="56" t="s">
        <v>3</v>
      </c>
      <c r="R273" s="379"/>
      <c r="T273" s="15"/>
    </row>
    <row r="274" spans="1:20" s="288" customFormat="1" ht="12.75" customHeight="1">
      <c r="A274" s="60">
        <v>1</v>
      </c>
      <c r="B274" s="133" t="s">
        <v>2780</v>
      </c>
      <c r="C274" s="289" t="s">
        <v>1647</v>
      </c>
      <c r="D274" s="134" t="s">
        <v>2781</v>
      </c>
      <c r="E274" s="134"/>
      <c r="F274" s="134" t="s">
        <v>2134</v>
      </c>
      <c r="G274" s="134" t="s">
        <v>2135</v>
      </c>
      <c r="H274" s="290" t="s">
        <v>2782</v>
      </c>
      <c r="I274" s="291">
        <v>83903629</v>
      </c>
      <c r="J274" s="134" t="s">
        <v>252</v>
      </c>
      <c r="K274" s="135">
        <v>2</v>
      </c>
      <c r="L274" s="12">
        <v>2420</v>
      </c>
      <c r="M274" s="12">
        <v>4663</v>
      </c>
      <c r="N274" s="12">
        <f t="shared" ref="N274:N337" si="19">L274+M274</f>
        <v>7083</v>
      </c>
      <c r="O274" s="12">
        <v>2420</v>
      </c>
      <c r="P274" s="12">
        <v>4663</v>
      </c>
      <c r="Q274" s="12">
        <f t="shared" ref="Q274:Q337" si="20">O274+P274</f>
        <v>7083</v>
      </c>
      <c r="R274" s="60" t="s">
        <v>456</v>
      </c>
      <c r="T274" s="15"/>
    </row>
    <row r="275" spans="1:20" s="288" customFormat="1" ht="12.75" customHeight="1">
      <c r="A275" s="60">
        <v>2</v>
      </c>
      <c r="B275" s="133" t="s">
        <v>2780</v>
      </c>
      <c r="C275" s="289" t="s">
        <v>1647</v>
      </c>
      <c r="D275" s="134" t="s">
        <v>2783</v>
      </c>
      <c r="E275" s="134"/>
      <c r="F275" s="134" t="s">
        <v>2134</v>
      </c>
      <c r="G275" s="134" t="s">
        <v>2135</v>
      </c>
      <c r="H275" s="290" t="s">
        <v>2784</v>
      </c>
      <c r="I275" s="291" t="s">
        <v>2785</v>
      </c>
      <c r="J275" s="134" t="s">
        <v>252</v>
      </c>
      <c r="K275" s="135">
        <v>1</v>
      </c>
      <c r="L275" s="12">
        <v>1232</v>
      </c>
      <c r="M275" s="12">
        <v>2373</v>
      </c>
      <c r="N275" s="12">
        <f t="shared" si="19"/>
        <v>3605</v>
      </c>
      <c r="O275" s="12">
        <v>1232</v>
      </c>
      <c r="P275" s="12">
        <v>2373</v>
      </c>
      <c r="Q275" s="12">
        <f t="shared" si="20"/>
        <v>3605</v>
      </c>
      <c r="R275" s="60" t="s">
        <v>456</v>
      </c>
      <c r="T275" s="15"/>
    </row>
    <row r="276" spans="1:20" s="288" customFormat="1" ht="12.75" customHeight="1">
      <c r="A276" s="60">
        <v>3</v>
      </c>
      <c r="B276" s="133" t="s">
        <v>2780</v>
      </c>
      <c r="C276" s="289" t="s">
        <v>1647</v>
      </c>
      <c r="D276" s="134" t="s">
        <v>2783</v>
      </c>
      <c r="E276" s="134"/>
      <c r="F276" s="134" t="s">
        <v>2134</v>
      </c>
      <c r="G276" s="134" t="s">
        <v>2135</v>
      </c>
      <c r="H276" s="290" t="s">
        <v>2786</v>
      </c>
      <c r="I276" s="134" t="s">
        <v>2787</v>
      </c>
      <c r="J276" s="134" t="s">
        <v>252</v>
      </c>
      <c r="K276" s="135">
        <v>1</v>
      </c>
      <c r="L276" s="12">
        <v>1141</v>
      </c>
      <c r="M276" s="12">
        <v>2199</v>
      </c>
      <c r="N276" s="12">
        <f t="shared" si="19"/>
        <v>3340</v>
      </c>
      <c r="O276" s="12">
        <v>1141</v>
      </c>
      <c r="P276" s="12">
        <v>2199</v>
      </c>
      <c r="Q276" s="12">
        <f t="shared" si="20"/>
        <v>3340</v>
      </c>
      <c r="R276" s="60" t="s">
        <v>456</v>
      </c>
      <c r="T276" s="15"/>
    </row>
    <row r="277" spans="1:20" s="288" customFormat="1" ht="12.75" customHeight="1">
      <c r="A277" s="60">
        <v>4</v>
      </c>
      <c r="B277" s="133" t="s">
        <v>2780</v>
      </c>
      <c r="C277" s="289" t="s">
        <v>1647</v>
      </c>
      <c r="D277" s="134" t="s">
        <v>2788</v>
      </c>
      <c r="E277" s="134"/>
      <c r="F277" s="134" t="s">
        <v>2134</v>
      </c>
      <c r="G277" s="134" t="s">
        <v>2135</v>
      </c>
      <c r="H277" s="290" t="s">
        <v>2789</v>
      </c>
      <c r="I277" s="291" t="s">
        <v>2790</v>
      </c>
      <c r="J277" s="134" t="s">
        <v>252</v>
      </c>
      <c r="K277" s="135">
        <v>1</v>
      </c>
      <c r="L277" s="12">
        <v>2368</v>
      </c>
      <c r="M277" s="12">
        <v>4563</v>
      </c>
      <c r="N277" s="12">
        <f t="shared" si="19"/>
        <v>6931</v>
      </c>
      <c r="O277" s="12">
        <v>2368</v>
      </c>
      <c r="P277" s="12">
        <v>4563</v>
      </c>
      <c r="Q277" s="12">
        <f t="shared" si="20"/>
        <v>6931</v>
      </c>
      <c r="R277" s="60" t="s">
        <v>456</v>
      </c>
      <c r="T277" s="15"/>
    </row>
    <row r="278" spans="1:20" s="288" customFormat="1" ht="12.75" customHeight="1">
      <c r="A278" s="60">
        <v>5</v>
      </c>
      <c r="B278" s="133" t="s">
        <v>2780</v>
      </c>
      <c r="C278" s="289" t="s">
        <v>1647</v>
      </c>
      <c r="D278" s="134" t="s">
        <v>2791</v>
      </c>
      <c r="E278" s="134"/>
      <c r="F278" s="134" t="s">
        <v>2134</v>
      </c>
      <c r="G278" s="134" t="s">
        <v>2135</v>
      </c>
      <c r="H278" s="290" t="s">
        <v>2792</v>
      </c>
      <c r="I278" s="134" t="s">
        <v>2793</v>
      </c>
      <c r="J278" s="134" t="s">
        <v>252</v>
      </c>
      <c r="K278" s="135">
        <v>3</v>
      </c>
      <c r="L278" s="12">
        <v>3634</v>
      </c>
      <c r="M278" s="12">
        <v>7001</v>
      </c>
      <c r="N278" s="12">
        <f t="shared" si="19"/>
        <v>10635</v>
      </c>
      <c r="O278" s="12">
        <v>3634</v>
      </c>
      <c r="P278" s="12">
        <v>7001</v>
      </c>
      <c r="Q278" s="12">
        <f t="shared" si="20"/>
        <v>10635</v>
      </c>
      <c r="R278" s="60" t="s">
        <v>456</v>
      </c>
      <c r="T278" s="15"/>
    </row>
    <row r="279" spans="1:20" s="288" customFormat="1" ht="12.75" customHeight="1">
      <c r="A279" s="60">
        <v>6</v>
      </c>
      <c r="B279" s="133" t="s">
        <v>2780</v>
      </c>
      <c r="C279" s="289" t="s">
        <v>1647</v>
      </c>
      <c r="D279" s="134" t="s">
        <v>2794</v>
      </c>
      <c r="E279" s="134"/>
      <c r="F279" s="134" t="s">
        <v>2134</v>
      </c>
      <c r="G279" s="134" t="s">
        <v>2135</v>
      </c>
      <c r="H279" s="290" t="s">
        <v>2795</v>
      </c>
      <c r="I279" s="134" t="s">
        <v>2796</v>
      </c>
      <c r="J279" s="134" t="s">
        <v>252</v>
      </c>
      <c r="K279" s="135">
        <v>3</v>
      </c>
      <c r="L279" s="12">
        <v>3435</v>
      </c>
      <c r="M279" s="12">
        <v>6619</v>
      </c>
      <c r="N279" s="12">
        <f t="shared" si="19"/>
        <v>10054</v>
      </c>
      <c r="O279" s="12">
        <v>3435</v>
      </c>
      <c r="P279" s="12">
        <v>6619</v>
      </c>
      <c r="Q279" s="12">
        <f t="shared" si="20"/>
        <v>10054</v>
      </c>
      <c r="R279" s="60" t="s">
        <v>456</v>
      </c>
      <c r="T279" s="15"/>
    </row>
    <row r="280" spans="1:20" s="288" customFormat="1" ht="12.75" customHeight="1">
      <c r="A280" s="60">
        <v>7</v>
      </c>
      <c r="B280" s="133" t="s">
        <v>2780</v>
      </c>
      <c r="C280" s="289" t="s">
        <v>1647</v>
      </c>
      <c r="D280" s="134" t="s">
        <v>2797</v>
      </c>
      <c r="E280" s="134"/>
      <c r="F280" s="134" t="s">
        <v>2134</v>
      </c>
      <c r="G280" s="134" t="s">
        <v>2135</v>
      </c>
      <c r="H280" s="290" t="s">
        <v>2798</v>
      </c>
      <c r="I280" s="134" t="s">
        <v>2799</v>
      </c>
      <c r="J280" s="134" t="s">
        <v>252</v>
      </c>
      <c r="K280" s="135">
        <v>2</v>
      </c>
      <c r="L280" s="12">
        <v>4325</v>
      </c>
      <c r="M280" s="12">
        <v>8333</v>
      </c>
      <c r="N280" s="12">
        <f t="shared" si="19"/>
        <v>12658</v>
      </c>
      <c r="O280" s="12">
        <v>4325</v>
      </c>
      <c r="P280" s="12">
        <v>8333</v>
      </c>
      <c r="Q280" s="12">
        <f t="shared" si="20"/>
        <v>12658</v>
      </c>
      <c r="R280" s="60" t="s">
        <v>456</v>
      </c>
      <c r="T280" s="15"/>
    </row>
    <row r="281" spans="1:20" s="288" customFormat="1" ht="12.75" customHeight="1">
      <c r="A281" s="60">
        <v>8</v>
      </c>
      <c r="B281" s="133" t="s">
        <v>2780</v>
      </c>
      <c r="C281" s="289" t="s">
        <v>1647</v>
      </c>
      <c r="D281" s="134" t="s">
        <v>2800</v>
      </c>
      <c r="E281" s="134"/>
      <c r="F281" s="134" t="s">
        <v>2134</v>
      </c>
      <c r="G281" s="134" t="s">
        <v>2135</v>
      </c>
      <c r="H281" s="290" t="s">
        <v>2801</v>
      </c>
      <c r="I281" s="134">
        <v>83919236</v>
      </c>
      <c r="J281" s="134" t="s">
        <v>252</v>
      </c>
      <c r="K281" s="135">
        <v>1</v>
      </c>
      <c r="L281" s="12">
        <v>1704</v>
      </c>
      <c r="M281" s="12">
        <v>3282</v>
      </c>
      <c r="N281" s="12">
        <f t="shared" si="19"/>
        <v>4986</v>
      </c>
      <c r="O281" s="12">
        <v>1704</v>
      </c>
      <c r="P281" s="12">
        <v>3282</v>
      </c>
      <c r="Q281" s="12">
        <f t="shared" si="20"/>
        <v>4986</v>
      </c>
      <c r="R281" s="60" t="s">
        <v>456</v>
      </c>
      <c r="T281" s="15"/>
    </row>
    <row r="282" spans="1:20" s="288" customFormat="1" ht="12.75" customHeight="1">
      <c r="A282" s="60">
        <v>9</v>
      </c>
      <c r="B282" s="133" t="s">
        <v>2780</v>
      </c>
      <c r="C282" s="289" t="s">
        <v>1647</v>
      </c>
      <c r="D282" s="134" t="s">
        <v>2802</v>
      </c>
      <c r="E282" s="134"/>
      <c r="F282" s="134" t="s">
        <v>2134</v>
      </c>
      <c r="G282" s="134" t="s">
        <v>2135</v>
      </c>
      <c r="H282" s="290" t="s">
        <v>2803</v>
      </c>
      <c r="I282" s="134" t="s">
        <v>2804</v>
      </c>
      <c r="J282" s="134" t="s">
        <v>252</v>
      </c>
      <c r="K282" s="135">
        <v>3</v>
      </c>
      <c r="L282" s="12">
        <v>4051</v>
      </c>
      <c r="M282" s="12">
        <v>7806</v>
      </c>
      <c r="N282" s="12">
        <f t="shared" si="19"/>
        <v>11857</v>
      </c>
      <c r="O282" s="12">
        <v>4051</v>
      </c>
      <c r="P282" s="12">
        <v>7806</v>
      </c>
      <c r="Q282" s="12">
        <f t="shared" si="20"/>
        <v>11857</v>
      </c>
      <c r="R282" s="60" t="s">
        <v>456</v>
      </c>
      <c r="T282" s="15"/>
    </row>
    <row r="283" spans="1:20" s="288" customFormat="1" ht="12.75" customHeight="1">
      <c r="A283" s="60">
        <v>10</v>
      </c>
      <c r="B283" s="133" t="s">
        <v>2780</v>
      </c>
      <c r="C283" s="289" t="s">
        <v>1647</v>
      </c>
      <c r="D283" s="134" t="s">
        <v>2805</v>
      </c>
      <c r="E283" s="134"/>
      <c r="F283" s="134" t="s">
        <v>2134</v>
      </c>
      <c r="G283" s="134" t="s">
        <v>2135</v>
      </c>
      <c r="H283" s="290" t="s">
        <v>2806</v>
      </c>
      <c r="I283" s="134" t="s">
        <v>2807</v>
      </c>
      <c r="J283" s="134" t="s">
        <v>252</v>
      </c>
      <c r="K283" s="135">
        <v>1</v>
      </c>
      <c r="L283" s="12">
        <v>5000</v>
      </c>
      <c r="M283" s="12">
        <v>9000</v>
      </c>
      <c r="N283" s="12">
        <f t="shared" si="19"/>
        <v>14000</v>
      </c>
      <c r="O283" s="12">
        <v>5000</v>
      </c>
      <c r="P283" s="12">
        <v>9000</v>
      </c>
      <c r="Q283" s="12">
        <f t="shared" si="20"/>
        <v>14000</v>
      </c>
      <c r="R283" s="60" t="s">
        <v>456</v>
      </c>
    </row>
    <row r="284" spans="1:20" s="288" customFormat="1" ht="12.75" customHeight="1">
      <c r="A284" s="60">
        <v>11</v>
      </c>
      <c r="B284" s="133" t="s">
        <v>2780</v>
      </c>
      <c r="C284" s="289" t="s">
        <v>1647</v>
      </c>
      <c r="D284" s="134" t="s">
        <v>2808</v>
      </c>
      <c r="E284" s="134"/>
      <c r="F284" s="134" t="s">
        <v>2134</v>
      </c>
      <c r="G284" s="134" t="s">
        <v>2135</v>
      </c>
      <c r="H284" s="290" t="s">
        <v>2809</v>
      </c>
      <c r="I284" s="134" t="s">
        <v>2810</v>
      </c>
      <c r="J284" s="134" t="s">
        <v>252</v>
      </c>
      <c r="K284" s="135">
        <v>1</v>
      </c>
      <c r="L284" s="12">
        <v>624</v>
      </c>
      <c r="M284" s="12">
        <v>1203</v>
      </c>
      <c r="N284" s="12">
        <f t="shared" si="19"/>
        <v>1827</v>
      </c>
      <c r="O284" s="12">
        <v>624</v>
      </c>
      <c r="P284" s="12">
        <v>1203</v>
      </c>
      <c r="Q284" s="12">
        <f t="shared" si="20"/>
        <v>1827</v>
      </c>
      <c r="R284" s="60" t="s">
        <v>456</v>
      </c>
    </row>
    <row r="285" spans="1:20" s="288" customFormat="1" ht="12.75" customHeight="1">
      <c r="A285" s="60">
        <v>12</v>
      </c>
      <c r="B285" s="133" t="s">
        <v>2780</v>
      </c>
      <c r="C285" s="289" t="s">
        <v>1647</v>
      </c>
      <c r="D285" s="134" t="s">
        <v>2811</v>
      </c>
      <c r="E285" s="134"/>
      <c r="F285" s="134" t="s">
        <v>2134</v>
      </c>
      <c r="G285" s="134" t="s">
        <v>2135</v>
      </c>
      <c r="H285" s="290" t="s">
        <v>2812</v>
      </c>
      <c r="I285" s="134">
        <v>91055259</v>
      </c>
      <c r="J285" s="134" t="s">
        <v>252</v>
      </c>
      <c r="K285" s="135">
        <v>3</v>
      </c>
      <c r="L285" s="12">
        <v>1341</v>
      </c>
      <c r="M285" s="12">
        <v>2585</v>
      </c>
      <c r="N285" s="12">
        <f t="shared" si="19"/>
        <v>3926</v>
      </c>
      <c r="O285" s="12">
        <v>1341</v>
      </c>
      <c r="P285" s="12">
        <v>2585</v>
      </c>
      <c r="Q285" s="12">
        <f t="shared" si="20"/>
        <v>3926</v>
      </c>
      <c r="R285" s="60" t="s">
        <v>456</v>
      </c>
    </row>
    <row r="286" spans="1:20" s="288" customFormat="1" ht="12.75" customHeight="1">
      <c r="A286" s="60">
        <v>13</v>
      </c>
      <c r="B286" s="133" t="s">
        <v>2780</v>
      </c>
      <c r="C286" s="289" t="s">
        <v>1647</v>
      </c>
      <c r="D286" s="134" t="s">
        <v>2813</v>
      </c>
      <c r="E286" s="134"/>
      <c r="F286" s="134" t="s">
        <v>2134</v>
      </c>
      <c r="G286" s="134" t="s">
        <v>2135</v>
      </c>
      <c r="H286" s="290" t="s">
        <v>2814</v>
      </c>
      <c r="I286" s="134" t="s">
        <v>2815</v>
      </c>
      <c r="J286" s="134" t="s">
        <v>252</v>
      </c>
      <c r="K286" s="135">
        <v>1</v>
      </c>
      <c r="L286" s="12">
        <v>2386</v>
      </c>
      <c r="M286" s="12">
        <v>4598</v>
      </c>
      <c r="N286" s="12">
        <f t="shared" si="19"/>
        <v>6984</v>
      </c>
      <c r="O286" s="12">
        <v>2386</v>
      </c>
      <c r="P286" s="12">
        <v>4598</v>
      </c>
      <c r="Q286" s="12">
        <f t="shared" si="20"/>
        <v>6984</v>
      </c>
      <c r="R286" s="60" t="s">
        <v>456</v>
      </c>
    </row>
    <row r="287" spans="1:20" s="288" customFormat="1" ht="12.75" customHeight="1">
      <c r="A287" s="60">
        <v>14</v>
      </c>
      <c r="B287" s="133" t="s">
        <v>2780</v>
      </c>
      <c r="C287" s="289" t="s">
        <v>1647</v>
      </c>
      <c r="D287" s="134" t="s">
        <v>2816</v>
      </c>
      <c r="E287" s="134"/>
      <c r="F287" s="134" t="s">
        <v>2134</v>
      </c>
      <c r="G287" s="134" t="s">
        <v>2135</v>
      </c>
      <c r="H287" s="290" t="s">
        <v>2817</v>
      </c>
      <c r="I287" s="134">
        <v>83870836</v>
      </c>
      <c r="J287" s="134" t="s">
        <v>252</v>
      </c>
      <c r="K287" s="135">
        <v>1</v>
      </c>
      <c r="L287" s="12">
        <v>1541</v>
      </c>
      <c r="M287" s="12">
        <v>2970</v>
      </c>
      <c r="N287" s="12">
        <f t="shared" si="19"/>
        <v>4511</v>
      </c>
      <c r="O287" s="12">
        <v>1541</v>
      </c>
      <c r="P287" s="12">
        <v>2970</v>
      </c>
      <c r="Q287" s="12">
        <f t="shared" si="20"/>
        <v>4511</v>
      </c>
      <c r="R287" s="60" t="s">
        <v>456</v>
      </c>
    </row>
    <row r="288" spans="1:20" s="288" customFormat="1" ht="12.75" customHeight="1">
      <c r="A288" s="60">
        <v>15</v>
      </c>
      <c r="B288" s="133" t="s">
        <v>2780</v>
      </c>
      <c r="C288" s="289" t="s">
        <v>1647</v>
      </c>
      <c r="D288" s="134" t="s">
        <v>2818</v>
      </c>
      <c r="E288" s="134"/>
      <c r="F288" s="134" t="s">
        <v>2134</v>
      </c>
      <c r="G288" s="134" t="s">
        <v>2135</v>
      </c>
      <c r="H288" s="290" t="s">
        <v>2819</v>
      </c>
      <c r="I288" s="134" t="s">
        <v>2820</v>
      </c>
      <c r="J288" s="134" t="s">
        <v>252</v>
      </c>
      <c r="K288" s="135">
        <v>1</v>
      </c>
      <c r="L288" s="12">
        <v>864</v>
      </c>
      <c r="M288" s="12">
        <v>1665</v>
      </c>
      <c r="N288" s="12">
        <f t="shared" si="19"/>
        <v>2529</v>
      </c>
      <c r="O288" s="12">
        <v>864</v>
      </c>
      <c r="P288" s="12">
        <v>1665</v>
      </c>
      <c r="Q288" s="12">
        <f t="shared" si="20"/>
        <v>2529</v>
      </c>
      <c r="R288" s="60" t="s">
        <v>456</v>
      </c>
    </row>
    <row r="289" spans="1:18" s="288" customFormat="1" ht="12.75" customHeight="1">
      <c r="A289" s="60">
        <v>16</v>
      </c>
      <c r="B289" s="133" t="s">
        <v>2780</v>
      </c>
      <c r="C289" s="289" t="s">
        <v>1647</v>
      </c>
      <c r="D289" s="134" t="s">
        <v>2821</v>
      </c>
      <c r="E289" s="134"/>
      <c r="F289" s="134" t="s">
        <v>2134</v>
      </c>
      <c r="G289" s="134" t="s">
        <v>2135</v>
      </c>
      <c r="H289" s="290" t="s">
        <v>2822</v>
      </c>
      <c r="I289" s="134">
        <v>83919267</v>
      </c>
      <c r="J289" s="134" t="s">
        <v>252</v>
      </c>
      <c r="K289" s="135">
        <v>1</v>
      </c>
      <c r="L289" s="12">
        <v>1430</v>
      </c>
      <c r="M289" s="12">
        <v>2756</v>
      </c>
      <c r="N289" s="12">
        <f t="shared" si="19"/>
        <v>4186</v>
      </c>
      <c r="O289" s="12">
        <v>1430</v>
      </c>
      <c r="P289" s="12">
        <v>2756</v>
      </c>
      <c r="Q289" s="12">
        <f t="shared" si="20"/>
        <v>4186</v>
      </c>
      <c r="R289" s="60" t="s">
        <v>456</v>
      </c>
    </row>
    <row r="290" spans="1:18" s="288" customFormat="1" ht="12.75" customHeight="1">
      <c r="A290" s="60">
        <v>17</v>
      </c>
      <c r="B290" s="133" t="s">
        <v>2780</v>
      </c>
      <c r="C290" s="289" t="s">
        <v>1647</v>
      </c>
      <c r="D290" s="134" t="s">
        <v>2823</v>
      </c>
      <c r="E290" s="134"/>
      <c r="F290" s="134" t="s">
        <v>2134</v>
      </c>
      <c r="G290" s="134" t="s">
        <v>2135</v>
      </c>
      <c r="H290" s="290" t="s">
        <v>2824</v>
      </c>
      <c r="I290" s="134" t="s">
        <v>2825</v>
      </c>
      <c r="J290" s="134" t="s">
        <v>252</v>
      </c>
      <c r="K290" s="135">
        <v>17</v>
      </c>
      <c r="L290" s="12">
        <v>11441</v>
      </c>
      <c r="M290" s="12">
        <v>22041</v>
      </c>
      <c r="N290" s="12">
        <f t="shared" si="19"/>
        <v>33482</v>
      </c>
      <c r="O290" s="12">
        <v>11441</v>
      </c>
      <c r="P290" s="12">
        <v>22041</v>
      </c>
      <c r="Q290" s="12">
        <f t="shared" si="20"/>
        <v>33482</v>
      </c>
      <c r="R290" s="60" t="s">
        <v>456</v>
      </c>
    </row>
    <row r="291" spans="1:18" s="288" customFormat="1" ht="12.75" customHeight="1">
      <c r="A291" s="60">
        <v>18</v>
      </c>
      <c r="B291" s="133" t="s">
        <v>2780</v>
      </c>
      <c r="C291" s="289" t="s">
        <v>1647</v>
      </c>
      <c r="D291" s="134" t="s">
        <v>2826</v>
      </c>
      <c r="E291" s="134"/>
      <c r="F291" s="134" t="s">
        <v>2134</v>
      </c>
      <c r="G291" s="134" t="s">
        <v>2135</v>
      </c>
      <c r="H291" s="290" t="s">
        <v>2827</v>
      </c>
      <c r="I291" s="134">
        <v>89165185</v>
      </c>
      <c r="J291" s="134" t="s">
        <v>252</v>
      </c>
      <c r="K291" s="135">
        <v>3</v>
      </c>
      <c r="L291" s="12">
        <v>3306</v>
      </c>
      <c r="M291" s="12">
        <v>6371</v>
      </c>
      <c r="N291" s="12">
        <f t="shared" si="19"/>
        <v>9677</v>
      </c>
      <c r="O291" s="12">
        <v>3306</v>
      </c>
      <c r="P291" s="12">
        <v>6371</v>
      </c>
      <c r="Q291" s="12">
        <f t="shared" si="20"/>
        <v>9677</v>
      </c>
      <c r="R291" s="60" t="s">
        <v>456</v>
      </c>
    </row>
    <row r="292" spans="1:18" s="288" customFormat="1" ht="12.75" customHeight="1">
      <c r="A292" s="60">
        <v>19</v>
      </c>
      <c r="B292" s="133" t="s">
        <v>2780</v>
      </c>
      <c r="C292" s="289" t="s">
        <v>1647</v>
      </c>
      <c r="D292" s="134" t="s">
        <v>2828</v>
      </c>
      <c r="E292" s="134"/>
      <c r="F292" s="134" t="s">
        <v>2134</v>
      </c>
      <c r="G292" s="134" t="s">
        <v>2135</v>
      </c>
      <c r="H292" s="290" t="s">
        <v>2829</v>
      </c>
      <c r="I292" s="134" t="s">
        <v>2830</v>
      </c>
      <c r="J292" s="134" t="s">
        <v>252</v>
      </c>
      <c r="K292" s="135">
        <v>3</v>
      </c>
      <c r="L292" s="12">
        <v>2959</v>
      </c>
      <c r="M292" s="12">
        <v>5701</v>
      </c>
      <c r="N292" s="12">
        <f t="shared" si="19"/>
        <v>8660</v>
      </c>
      <c r="O292" s="12">
        <v>2959</v>
      </c>
      <c r="P292" s="12">
        <v>5701</v>
      </c>
      <c r="Q292" s="12">
        <f t="shared" si="20"/>
        <v>8660</v>
      </c>
      <c r="R292" s="60" t="s">
        <v>456</v>
      </c>
    </row>
    <row r="293" spans="1:18" s="288" customFormat="1" ht="12.75" customHeight="1">
      <c r="A293" s="60">
        <v>20</v>
      </c>
      <c r="B293" s="133" t="s">
        <v>2780</v>
      </c>
      <c r="C293" s="289" t="s">
        <v>1647</v>
      </c>
      <c r="D293" s="134" t="s">
        <v>2831</v>
      </c>
      <c r="E293" s="134"/>
      <c r="F293" s="134" t="s">
        <v>2134</v>
      </c>
      <c r="G293" s="134" t="s">
        <v>2135</v>
      </c>
      <c r="H293" s="290" t="s">
        <v>2832</v>
      </c>
      <c r="I293" s="134" t="s">
        <v>2833</v>
      </c>
      <c r="J293" s="134" t="s">
        <v>252</v>
      </c>
      <c r="K293" s="135">
        <v>1</v>
      </c>
      <c r="L293" s="12">
        <v>2313</v>
      </c>
      <c r="M293" s="12">
        <v>4457</v>
      </c>
      <c r="N293" s="12">
        <f t="shared" si="19"/>
        <v>6770</v>
      </c>
      <c r="O293" s="12">
        <v>2313</v>
      </c>
      <c r="P293" s="12">
        <v>4457</v>
      </c>
      <c r="Q293" s="12">
        <f t="shared" si="20"/>
        <v>6770</v>
      </c>
      <c r="R293" s="60" t="s">
        <v>456</v>
      </c>
    </row>
    <row r="294" spans="1:18" s="288" customFormat="1" ht="12.75" customHeight="1">
      <c r="A294" s="60">
        <v>21</v>
      </c>
      <c r="B294" s="133" t="s">
        <v>2780</v>
      </c>
      <c r="C294" s="289" t="s">
        <v>1647</v>
      </c>
      <c r="D294" s="134" t="s">
        <v>2834</v>
      </c>
      <c r="E294" s="134"/>
      <c r="F294" s="134" t="s">
        <v>2134</v>
      </c>
      <c r="G294" s="134" t="s">
        <v>2135</v>
      </c>
      <c r="H294" s="290" t="s">
        <v>2835</v>
      </c>
      <c r="I294" s="134" t="s">
        <v>2836</v>
      </c>
      <c r="J294" s="134" t="s">
        <v>252</v>
      </c>
      <c r="K294" s="135">
        <v>2</v>
      </c>
      <c r="L294" s="12">
        <v>2614</v>
      </c>
      <c r="M294" s="12">
        <v>5035</v>
      </c>
      <c r="N294" s="12">
        <f t="shared" si="19"/>
        <v>7649</v>
      </c>
      <c r="O294" s="12">
        <v>2614</v>
      </c>
      <c r="P294" s="12">
        <v>5035</v>
      </c>
      <c r="Q294" s="12">
        <f t="shared" si="20"/>
        <v>7649</v>
      </c>
      <c r="R294" s="60" t="s">
        <v>456</v>
      </c>
    </row>
    <row r="295" spans="1:18" s="288" customFormat="1" ht="12.75" customHeight="1">
      <c r="A295" s="60">
        <v>22</v>
      </c>
      <c r="B295" s="133" t="s">
        <v>2780</v>
      </c>
      <c r="C295" s="289" t="s">
        <v>1647</v>
      </c>
      <c r="D295" s="134" t="s">
        <v>2837</v>
      </c>
      <c r="E295" s="134"/>
      <c r="F295" s="134" t="s">
        <v>2134</v>
      </c>
      <c r="G295" s="134" t="s">
        <v>2135</v>
      </c>
      <c r="H295" s="290" t="s">
        <v>2838</v>
      </c>
      <c r="I295" s="134" t="s">
        <v>2839</v>
      </c>
      <c r="J295" s="134" t="s">
        <v>252</v>
      </c>
      <c r="K295" s="135">
        <v>3</v>
      </c>
      <c r="L295" s="12">
        <v>542</v>
      </c>
      <c r="M295" s="12">
        <v>1045</v>
      </c>
      <c r="N295" s="12">
        <f t="shared" si="19"/>
        <v>1587</v>
      </c>
      <c r="O295" s="12">
        <v>542</v>
      </c>
      <c r="P295" s="12">
        <v>1045</v>
      </c>
      <c r="Q295" s="12">
        <f t="shared" si="20"/>
        <v>1587</v>
      </c>
      <c r="R295" s="60" t="s">
        <v>456</v>
      </c>
    </row>
    <row r="296" spans="1:18" s="288" customFormat="1" ht="12.75" customHeight="1">
      <c r="A296" s="60">
        <v>23</v>
      </c>
      <c r="B296" s="133" t="s">
        <v>2780</v>
      </c>
      <c r="C296" s="289" t="s">
        <v>1647</v>
      </c>
      <c r="D296" s="134" t="s">
        <v>2840</v>
      </c>
      <c r="E296" s="134"/>
      <c r="F296" s="134" t="s">
        <v>2134</v>
      </c>
      <c r="G296" s="134" t="s">
        <v>2135</v>
      </c>
      <c r="H296" s="290" t="s">
        <v>2841</v>
      </c>
      <c r="I296" s="134" t="s">
        <v>2842</v>
      </c>
      <c r="J296" s="134" t="s">
        <v>252</v>
      </c>
      <c r="K296" s="135">
        <v>1</v>
      </c>
      <c r="L296" s="12">
        <v>3946</v>
      </c>
      <c r="M296" s="12">
        <v>7603</v>
      </c>
      <c r="N296" s="12">
        <f t="shared" si="19"/>
        <v>11549</v>
      </c>
      <c r="O296" s="12">
        <v>3946</v>
      </c>
      <c r="P296" s="12">
        <v>7603</v>
      </c>
      <c r="Q296" s="12">
        <f t="shared" si="20"/>
        <v>11549</v>
      </c>
      <c r="R296" s="60" t="s">
        <v>456</v>
      </c>
    </row>
    <row r="297" spans="1:18" s="288" customFormat="1" ht="12.75" customHeight="1">
      <c r="A297" s="60">
        <v>24</v>
      </c>
      <c r="B297" s="133" t="s">
        <v>2780</v>
      </c>
      <c r="C297" s="289" t="s">
        <v>1647</v>
      </c>
      <c r="D297" s="134" t="s">
        <v>2843</v>
      </c>
      <c r="E297" s="134"/>
      <c r="F297" s="134" t="s">
        <v>2134</v>
      </c>
      <c r="G297" s="134" t="s">
        <v>2135</v>
      </c>
      <c r="H297" s="290" t="s">
        <v>2844</v>
      </c>
      <c r="I297" s="134" t="s">
        <v>2845</v>
      </c>
      <c r="J297" s="134" t="s">
        <v>252</v>
      </c>
      <c r="K297" s="135">
        <v>1</v>
      </c>
      <c r="L297" s="12">
        <v>2460</v>
      </c>
      <c r="M297" s="12">
        <v>4740</v>
      </c>
      <c r="N297" s="12">
        <f t="shared" si="19"/>
        <v>7200</v>
      </c>
      <c r="O297" s="12">
        <v>2460</v>
      </c>
      <c r="P297" s="12">
        <v>4740</v>
      </c>
      <c r="Q297" s="12">
        <f t="shared" si="20"/>
        <v>7200</v>
      </c>
      <c r="R297" s="60" t="s">
        <v>456</v>
      </c>
    </row>
    <row r="298" spans="1:18" s="288" customFormat="1" ht="12.75" customHeight="1">
      <c r="A298" s="60">
        <v>25</v>
      </c>
      <c r="B298" s="133" t="s">
        <v>2780</v>
      </c>
      <c r="C298" s="289" t="s">
        <v>1647</v>
      </c>
      <c r="D298" s="134" t="s">
        <v>2846</v>
      </c>
      <c r="E298" s="134"/>
      <c r="F298" s="134" t="s">
        <v>2134</v>
      </c>
      <c r="G298" s="134" t="s">
        <v>2135</v>
      </c>
      <c r="H298" s="290" t="s">
        <v>2847</v>
      </c>
      <c r="I298" s="134" t="s">
        <v>2848</v>
      </c>
      <c r="J298" s="134" t="s">
        <v>252</v>
      </c>
      <c r="K298" s="135">
        <v>3</v>
      </c>
      <c r="L298" s="12">
        <v>5154</v>
      </c>
      <c r="M298" s="12">
        <v>9931</v>
      </c>
      <c r="N298" s="12">
        <f t="shared" si="19"/>
        <v>15085</v>
      </c>
      <c r="O298" s="12">
        <v>5154</v>
      </c>
      <c r="P298" s="12">
        <v>9931</v>
      </c>
      <c r="Q298" s="12">
        <f t="shared" si="20"/>
        <v>15085</v>
      </c>
      <c r="R298" s="60" t="s">
        <v>456</v>
      </c>
    </row>
    <row r="299" spans="1:18" s="288" customFormat="1" ht="12.75" customHeight="1">
      <c r="A299" s="60">
        <v>26</v>
      </c>
      <c r="B299" s="133" t="s">
        <v>2780</v>
      </c>
      <c r="C299" s="289" t="s">
        <v>1647</v>
      </c>
      <c r="D299" s="134" t="s">
        <v>2849</v>
      </c>
      <c r="E299" s="134"/>
      <c r="F299" s="134" t="s">
        <v>2134</v>
      </c>
      <c r="G299" s="134" t="s">
        <v>2135</v>
      </c>
      <c r="H299" s="290" t="s">
        <v>2850</v>
      </c>
      <c r="I299" s="134" t="s">
        <v>2851</v>
      </c>
      <c r="J299" s="134" t="s">
        <v>252</v>
      </c>
      <c r="K299" s="135">
        <v>1</v>
      </c>
      <c r="L299" s="12">
        <v>1562</v>
      </c>
      <c r="M299" s="12">
        <v>3010</v>
      </c>
      <c r="N299" s="12">
        <f t="shared" si="19"/>
        <v>4572</v>
      </c>
      <c r="O299" s="12">
        <v>1562</v>
      </c>
      <c r="P299" s="12">
        <v>3010</v>
      </c>
      <c r="Q299" s="12">
        <f t="shared" si="20"/>
        <v>4572</v>
      </c>
      <c r="R299" s="60" t="s">
        <v>456</v>
      </c>
    </row>
    <row r="300" spans="1:18" s="288" customFormat="1" ht="12.75" customHeight="1">
      <c r="A300" s="60">
        <v>27</v>
      </c>
      <c r="B300" s="133" t="s">
        <v>2780</v>
      </c>
      <c r="C300" s="289" t="s">
        <v>1647</v>
      </c>
      <c r="D300" s="134" t="s">
        <v>2837</v>
      </c>
      <c r="E300" s="134"/>
      <c r="F300" s="134" t="s">
        <v>2134</v>
      </c>
      <c r="G300" s="134" t="s">
        <v>2135</v>
      </c>
      <c r="H300" s="290" t="s">
        <v>2852</v>
      </c>
      <c r="I300" s="134" t="s">
        <v>2853</v>
      </c>
      <c r="J300" s="134" t="s">
        <v>252</v>
      </c>
      <c r="K300" s="135">
        <v>3</v>
      </c>
      <c r="L300" s="12">
        <v>1425</v>
      </c>
      <c r="M300" s="12">
        <v>2746</v>
      </c>
      <c r="N300" s="12">
        <f t="shared" si="19"/>
        <v>4171</v>
      </c>
      <c r="O300" s="12">
        <v>1425</v>
      </c>
      <c r="P300" s="12">
        <v>2746</v>
      </c>
      <c r="Q300" s="12">
        <f t="shared" si="20"/>
        <v>4171</v>
      </c>
      <c r="R300" s="60" t="s">
        <v>456</v>
      </c>
    </row>
    <row r="301" spans="1:18" s="288" customFormat="1" ht="12.75" customHeight="1">
      <c r="A301" s="60">
        <v>28</v>
      </c>
      <c r="B301" s="133" t="s">
        <v>2780</v>
      </c>
      <c r="C301" s="289" t="s">
        <v>1647</v>
      </c>
      <c r="D301" s="134" t="s">
        <v>2854</v>
      </c>
      <c r="E301" s="134"/>
      <c r="F301" s="134" t="s">
        <v>2134</v>
      </c>
      <c r="G301" s="134" t="s">
        <v>2135</v>
      </c>
      <c r="H301" s="290" t="s">
        <v>2855</v>
      </c>
      <c r="I301" s="134" t="s">
        <v>2856</v>
      </c>
      <c r="J301" s="134" t="s">
        <v>252</v>
      </c>
      <c r="K301" s="135">
        <v>3</v>
      </c>
      <c r="L301" s="12">
        <v>3281</v>
      </c>
      <c r="M301" s="12">
        <v>6321</v>
      </c>
      <c r="N301" s="12">
        <f t="shared" si="19"/>
        <v>9602</v>
      </c>
      <c r="O301" s="12">
        <v>3281</v>
      </c>
      <c r="P301" s="12">
        <v>6321</v>
      </c>
      <c r="Q301" s="12">
        <f t="shared" si="20"/>
        <v>9602</v>
      </c>
      <c r="R301" s="60" t="s">
        <v>456</v>
      </c>
    </row>
    <row r="302" spans="1:18" s="288" customFormat="1" ht="12.75" customHeight="1">
      <c r="A302" s="60">
        <v>29</v>
      </c>
      <c r="B302" s="133" t="s">
        <v>2780</v>
      </c>
      <c r="C302" s="289" t="s">
        <v>1647</v>
      </c>
      <c r="D302" s="134" t="s">
        <v>2857</v>
      </c>
      <c r="E302" s="134"/>
      <c r="F302" s="134" t="s">
        <v>2134</v>
      </c>
      <c r="G302" s="134" t="s">
        <v>2135</v>
      </c>
      <c r="H302" s="290" t="s">
        <v>2858</v>
      </c>
      <c r="I302" s="134" t="s">
        <v>2859</v>
      </c>
      <c r="J302" s="134" t="s">
        <v>252</v>
      </c>
      <c r="K302" s="135">
        <v>7</v>
      </c>
      <c r="L302" s="12">
        <v>3605</v>
      </c>
      <c r="M302" s="12">
        <v>6945</v>
      </c>
      <c r="N302" s="12">
        <f t="shared" si="19"/>
        <v>10550</v>
      </c>
      <c r="O302" s="12">
        <v>3605</v>
      </c>
      <c r="P302" s="12">
        <v>6945</v>
      </c>
      <c r="Q302" s="12">
        <f t="shared" si="20"/>
        <v>10550</v>
      </c>
      <c r="R302" s="60" t="s">
        <v>456</v>
      </c>
    </row>
    <row r="303" spans="1:18" s="288" customFormat="1" ht="12.75" customHeight="1">
      <c r="A303" s="60">
        <v>30</v>
      </c>
      <c r="B303" s="133" t="s">
        <v>2780</v>
      </c>
      <c r="C303" s="289" t="s">
        <v>1647</v>
      </c>
      <c r="D303" s="134" t="s">
        <v>2860</v>
      </c>
      <c r="E303" s="134"/>
      <c r="F303" s="134" t="s">
        <v>2134</v>
      </c>
      <c r="G303" s="134" t="s">
        <v>2135</v>
      </c>
      <c r="H303" s="290" t="s">
        <v>2861</v>
      </c>
      <c r="I303" s="134">
        <v>83856782</v>
      </c>
      <c r="J303" s="134" t="s">
        <v>252</v>
      </c>
      <c r="K303" s="135">
        <v>3</v>
      </c>
      <c r="L303" s="12">
        <v>2909</v>
      </c>
      <c r="M303" s="12">
        <v>5604</v>
      </c>
      <c r="N303" s="12">
        <f t="shared" si="19"/>
        <v>8513</v>
      </c>
      <c r="O303" s="12">
        <v>2909</v>
      </c>
      <c r="P303" s="12">
        <v>5604</v>
      </c>
      <c r="Q303" s="12">
        <f t="shared" si="20"/>
        <v>8513</v>
      </c>
      <c r="R303" s="60" t="s">
        <v>456</v>
      </c>
    </row>
    <row r="304" spans="1:18" s="288" customFormat="1" ht="12.75" customHeight="1">
      <c r="A304" s="60">
        <v>31</v>
      </c>
      <c r="B304" s="133" t="s">
        <v>2780</v>
      </c>
      <c r="C304" s="289" t="s">
        <v>1647</v>
      </c>
      <c r="D304" s="134" t="s">
        <v>2862</v>
      </c>
      <c r="E304" s="134"/>
      <c r="F304" s="134" t="s">
        <v>2134</v>
      </c>
      <c r="G304" s="134" t="s">
        <v>2135</v>
      </c>
      <c r="H304" s="290" t="s">
        <v>2863</v>
      </c>
      <c r="I304" s="134" t="s">
        <v>2864</v>
      </c>
      <c r="J304" s="134" t="s">
        <v>252</v>
      </c>
      <c r="K304" s="135">
        <v>3</v>
      </c>
      <c r="L304" s="12">
        <v>2243</v>
      </c>
      <c r="M304" s="12">
        <v>4322</v>
      </c>
      <c r="N304" s="12">
        <f t="shared" si="19"/>
        <v>6565</v>
      </c>
      <c r="O304" s="12">
        <v>2243</v>
      </c>
      <c r="P304" s="12">
        <v>4322</v>
      </c>
      <c r="Q304" s="12">
        <f t="shared" si="20"/>
        <v>6565</v>
      </c>
      <c r="R304" s="60" t="s">
        <v>456</v>
      </c>
    </row>
    <row r="305" spans="1:18" s="288" customFormat="1" ht="12.75" customHeight="1">
      <c r="A305" s="60">
        <v>32</v>
      </c>
      <c r="B305" s="133" t="s">
        <v>2780</v>
      </c>
      <c r="C305" s="289" t="s">
        <v>1647</v>
      </c>
      <c r="D305" s="134" t="s">
        <v>2865</v>
      </c>
      <c r="E305" s="134"/>
      <c r="F305" s="134" t="s">
        <v>2134</v>
      </c>
      <c r="G305" s="134" t="s">
        <v>2135</v>
      </c>
      <c r="H305" s="290" t="s">
        <v>2866</v>
      </c>
      <c r="I305" s="134" t="s">
        <v>2867</v>
      </c>
      <c r="J305" s="134" t="s">
        <v>252</v>
      </c>
      <c r="K305" s="135">
        <v>1</v>
      </c>
      <c r="L305" s="12">
        <v>968</v>
      </c>
      <c r="M305" s="12">
        <v>1866</v>
      </c>
      <c r="N305" s="12">
        <f t="shared" si="19"/>
        <v>2834</v>
      </c>
      <c r="O305" s="12">
        <v>968</v>
      </c>
      <c r="P305" s="12">
        <v>1866</v>
      </c>
      <c r="Q305" s="12">
        <f t="shared" si="20"/>
        <v>2834</v>
      </c>
      <c r="R305" s="60" t="s">
        <v>456</v>
      </c>
    </row>
    <row r="306" spans="1:18" s="288" customFormat="1" ht="12.75" customHeight="1">
      <c r="A306" s="60">
        <v>33</v>
      </c>
      <c r="B306" s="133" t="s">
        <v>2780</v>
      </c>
      <c r="C306" s="289" t="s">
        <v>1647</v>
      </c>
      <c r="D306" s="134" t="s">
        <v>2868</v>
      </c>
      <c r="E306" s="134"/>
      <c r="F306" s="134" t="s">
        <v>2134</v>
      </c>
      <c r="G306" s="134" t="s">
        <v>2135</v>
      </c>
      <c r="H306" s="290" t="s">
        <v>2869</v>
      </c>
      <c r="I306" s="134" t="s">
        <v>2870</v>
      </c>
      <c r="J306" s="134" t="s">
        <v>252</v>
      </c>
      <c r="K306" s="135">
        <v>3</v>
      </c>
      <c r="L306" s="12">
        <v>1709</v>
      </c>
      <c r="M306" s="12">
        <v>3294</v>
      </c>
      <c r="N306" s="12">
        <f t="shared" si="19"/>
        <v>5003</v>
      </c>
      <c r="O306" s="12">
        <v>1709</v>
      </c>
      <c r="P306" s="12">
        <v>3294</v>
      </c>
      <c r="Q306" s="12">
        <f t="shared" si="20"/>
        <v>5003</v>
      </c>
      <c r="R306" s="60" t="s">
        <v>456</v>
      </c>
    </row>
    <row r="307" spans="1:18" s="288" customFormat="1" ht="12.75" customHeight="1">
      <c r="A307" s="60">
        <v>34</v>
      </c>
      <c r="B307" s="133" t="s">
        <v>2780</v>
      </c>
      <c r="C307" s="289" t="s">
        <v>1647</v>
      </c>
      <c r="D307" s="134" t="s">
        <v>2871</v>
      </c>
      <c r="E307" s="134"/>
      <c r="F307" s="134" t="s">
        <v>2134</v>
      </c>
      <c r="G307" s="134" t="s">
        <v>2135</v>
      </c>
      <c r="H307" s="290" t="s">
        <v>2872</v>
      </c>
      <c r="I307" s="134">
        <v>89165092</v>
      </c>
      <c r="J307" s="134" t="s">
        <v>252</v>
      </c>
      <c r="K307" s="135">
        <v>3</v>
      </c>
      <c r="L307" s="12">
        <v>1703</v>
      </c>
      <c r="M307" s="12">
        <v>3281</v>
      </c>
      <c r="N307" s="12">
        <f t="shared" si="19"/>
        <v>4984</v>
      </c>
      <c r="O307" s="12">
        <v>1703</v>
      </c>
      <c r="P307" s="12">
        <v>3281</v>
      </c>
      <c r="Q307" s="12">
        <f t="shared" si="20"/>
        <v>4984</v>
      </c>
      <c r="R307" s="60" t="s">
        <v>456</v>
      </c>
    </row>
    <row r="308" spans="1:18" s="288" customFormat="1" ht="12.75" customHeight="1">
      <c r="A308" s="60">
        <v>35</v>
      </c>
      <c r="B308" s="133" t="s">
        <v>2780</v>
      </c>
      <c r="C308" s="289" t="s">
        <v>1647</v>
      </c>
      <c r="D308" s="134" t="s">
        <v>2873</v>
      </c>
      <c r="E308" s="134"/>
      <c r="F308" s="134" t="s">
        <v>2134</v>
      </c>
      <c r="G308" s="134" t="s">
        <v>2135</v>
      </c>
      <c r="H308" s="290" t="s">
        <v>2874</v>
      </c>
      <c r="I308" s="134" t="s">
        <v>2875</v>
      </c>
      <c r="J308" s="134" t="s">
        <v>252</v>
      </c>
      <c r="K308" s="135">
        <v>2</v>
      </c>
      <c r="L308" s="12">
        <v>2718</v>
      </c>
      <c r="M308" s="12">
        <v>5237</v>
      </c>
      <c r="N308" s="12">
        <f t="shared" si="19"/>
        <v>7955</v>
      </c>
      <c r="O308" s="12">
        <v>2718</v>
      </c>
      <c r="P308" s="12">
        <v>5237</v>
      </c>
      <c r="Q308" s="12">
        <f t="shared" si="20"/>
        <v>7955</v>
      </c>
      <c r="R308" s="60" t="s">
        <v>456</v>
      </c>
    </row>
    <row r="309" spans="1:18" s="288" customFormat="1" ht="12.75" customHeight="1">
      <c r="A309" s="60">
        <v>36</v>
      </c>
      <c r="B309" s="133" t="s">
        <v>2780</v>
      </c>
      <c r="C309" s="289" t="s">
        <v>1647</v>
      </c>
      <c r="D309" s="134" t="s">
        <v>2876</v>
      </c>
      <c r="E309" s="134"/>
      <c r="F309" s="134" t="s">
        <v>2134</v>
      </c>
      <c r="G309" s="134" t="s">
        <v>2135</v>
      </c>
      <c r="H309" s="290" t="s">
        <v>2877</v>
      </c>
      <c r="I309" s="134" t="s">
        <v>2878</v>
      </c>
      <c r="J309" s="292" t="s">
        <v>252</v>
      </c>
      <c r="K309" s="135">
        <v>1</v>
      </c>
      <c r="L309" s="12">
        <v>1911</v>
      </c>
      <c r="M309" s="12">
        <v>3681</v>
      </c>
      <c r="N309" s="12">
        <f t="shared" si="19"/>
        <v>5592</v>
      </c>
      <c r="O309" s="12">
        <v>1911</v>
      </c>
      <c r="P309" s="12">
        <v>3681</v>
      </c>
      <c r="Q309" s="12">
        <f t="shared" si="20"/>
        <v>5592</v>
      </c>
      <c r="R309" s="60" t="s">
        <v>456</v>
      </c>
    </row>
    <row r="310" spans="1:18" s="288" customFormat="1" ht="12.75" customHeight="1">
      <c r="A310" s="60">
        <v>37</v>
      </c>
      <c r="B310" s="133" t="s">
        <v>2780</v>
      </c>
      <c r="C310" s="289" t="s">
        <v>1647</v>
      </c>
      <c r="D310" s="134" t="s">
        <v>2879</v>
      </c>
      <c r="E310" s="134"/>
      <c r="F310" s="134" t="s">
        <v>2134</v>
      </c>
      <c r="G310" s="134" t="s">
        <v>2135</v>
      </c>
      <c r="H310" s="290" t="s">
        <v>2880</v>
      </c>
      <c r="I310" s="134" t="s">
        <v>2881</v>
      </c>
      <c r="J310" s="134" t="s">
        <v>252</v>
      </c>
      <c r="K310" s="135">
        <v>3</v>
      </c>
      <c r="L310" s="12">
        <v>2808</v>
      </c>
      <c r="M310" s="12">
        <v>5409</v>
      </c>
      <c r="N310" s="12">
        <f t="shared" si="19"/>
        <v>8217</v>
      </c>
      <c r="O310" s="12">
        <v>2808</v>
      </c>
      <c r="P310" s="12">
        <v>5409</v>
      </c>
      <c r="Q310" s="12">
        <f t="shared" si="20"/>
        <v>8217</v>
      </c>
      <c r="R310" s="60" t="s">
        <v>456</v>
      </c>
    </row>
    <row r="311" spans="1:18" s="288" customFormat="1" ht="12.75" customHeight="1">
      <c r="A311" s="60">
        <v>38</v>
      </c>
      <c r="B311" s="133" t="s">
        <v>2780</v>
      </c>
      <c r="C311" s="289" t="s">
        <v>1647</v>
      </c>
      <c r="D311" s="134" t="s">
        <v>2882</v>
      </c>
      <c r="E311" s="134"/>
      <c r="F311" s="134" t="s">
        <v>2134</v>
      </c>
      <c r="G311" s="134" t="s">
        <v>2135</v>
      </c>
      <c r="H311" s="290" t="s">
        <v>2883</v>
      </c>
      <c r="I311" s="134" t="s">
        <v>2884</v>
      </c>
      <c r="J311" s="134" t="s">
        <v>252</v>
      </c>
      <c r="K311" s="135">
        <v>3</v>
      </c>
      <c r="L311" s="12">
        <v>2504</v>
      </c>
      <c r="M311" s="12">
        <v>4824</v>
      </c>
      <c r="N311" s="12">
        <f t="shared" si="19"/>
        <v>7328</v>
      </c>
      <c r="O311" s="12">
        <v>2504</v>
      </c>
      <c r="P311" s="12">
        <v>4824</v>
      </c>
      <c r="Q311" s="12">
        <f t="shared" si="20"/>
        <v>7328</v>
      </c>
      <c r="R311" s="60" t="s">
        <v>456</v>
      </c>
    </row>
    <row r="312" spans="1:18" s="288" customFormat="1" ht="12.75" customHeight="1">
      <c r="A312" s="60">
        <v>39</v>
      </c>
      <c r="B312" s="133" t="s">
        <v>2780</v>
      </c>
      <c r="C312" s="289" t="s">
        <v>1647</v>
      </c>
      <c r="D312" s="134" t="s">
        <v>2885</v>
      </c>
      <c r="E312" s="134"/>
      <c r="F312" s="134" t="s">
        <v>2134</v>
      </c>
      <c r="G312" s="134" t="s">
        <v>2135</v>
      </c>
      <c r="H312" s="290" t="s">
        <v>2886</v>
      </c>
      <c r="I312" s="134">
        <v>90602078</v>
      </c>
      <c r="J312" s="134" t="s">
        <v>252</v>
      </c>
      <c r="K312" s="135">
        <v>3</v>
      </c>
      <c r="L312" s="12">
        <v>5667</v>
      </c>
      <c r="M312" s="12">
        <v>10919</v>
      </c>
      <c r="N312" s="12">
        <f t="shared" si="19"/>
        <v>16586</v>
      </c>
      <c r="O312" s="12">
        <v>5667</v>
      </c>
      <c r="P312" s="12">
        <v>10919</v>
      </c>
      <c r="Q312" s="12">
        <f t="shared" si="20"/>
        <v>16586</v>
      </c>
      <c r="R312" s="60" t="s">
        <v>456</v>
      </c>
    </row>
    <row r="313" spans="1:18" s="288" customFormat="1" ht="12.75" customHeight="1">
      <c r="A313" s="60">
        <v>40</v>
      </c>
      <c r="B313" s="133" t="s">
        <v>2780</v>
      </c>
      <c r="C313" s="289" t="s">
        <v>1647</v>
      </c>
      <c r="D313" s="134" t="s">
        <v>2887</v>
      </c>
      <c r="E313" s="134"/>
      <c r="F313" s="134" t="s">
        <v>2134</v>
      </c>
      <c r="G313" s="134" t="s">
        <v>2135</v>
      </c>
      <c r="H313" s="290" t="s">
        <v>2888</v>
      </c>
      <c r="I313" s="134" t="s">
        <v>2889</v>
      </c>
      <c r="J313" s="134" t="s">
        <v>252</v>
      </c>
      <c r="K313" s="135">
        <v>1</v>
      </c>
      <c r="L313" s="12">
        <v>1196</v>
      </c>
      <c r="M313" s="12">
        <v>2305</v>
      </c>
      <c r="N313" s="12">
        <f t="shared" si="19"/>
        <v>3501</v>
      </c>
      <c r="O313" s="12">
        <v>1196</v>
      </c>
      <c r="P313" s="12">
        <v>2305</v>
      </c>
      <c r="Q313" s="12">
        <f t="shared" si="20"/>
        <v>3501</v>
      </c>
      <c r="R313" s="60" t="s">
        <v>456</v>
      </c>
    </row>
    <row r="314" spans="1:18" s="288" customFormat="1" ht="12.75" customHeight="1">
      <c r="A314" s="60">
        <v>41</v>
      </c>
      <c r="B314" s="133" t="s">
        <v>2780</v>
      </c>
      <c r="C314" s="289" t="s">
        <v>1647</v>
      </c>
      <c r="D314" s="134" t="s">
        <v>2890</v>
      </c>
      <c r="E314" s="134"/>
      <c r="F314" s="134" t="s">
        <v>2134</v>
      </c>
      <c r="G314" s="134" t="s">
        <v>2135</v>
      </c>
      <c r="H314" s="290" t="s">
        <v>2891</v>
      </c>
      <c r="I314" s="134" t="s">
        <v>2892</v>
      </c>
      <c r="J314" s="134" t="s">
        <v>252</v>
      </c>
      <c r="K314" s="135">
        <v>3</v>
      </c>
      <c r="L314" s="12">
        <v>1066</v>
      </c>
      <c r="M314" s="12">
        <v>2053</v>
      </c>
      <c r="N314" s="12">
        <f t="shared" si="19"/>
        <v>3119</v>
      </c>
      <c r="O314" s="12">
        <v>1066</v>
      </c>
      <c r="P314" s="12">
        <v>2053</v>
      </c>
      <c r="Q314" s="12">
        <f t="shared" si="20"/>
        <v>3119</v>
      </c>
      <c r="R314" s="60" t="s">
        <v>456</v>
      </c>
    </row>
    <row r="315" spans="1:18" s="288" customFormat="1" ht="12.75" customHeight="1">
      <c r="A315" s="60">
        <v>42</v>
      </c>
      <c r="B315" s="133" t="s">
        <v>2780</v>
      </c>
      <c r="C315" s="289" t="s">
        <v>1647</v>
      </c>
      <c r="D315" s="134" t="s">
        <v>2893</v>
      </c>
      <c r="E315" s="134"/>
      <c r="F315" s="134" t="s">
        <v>2134</v>
      </c>
      <c r="G315" s="134" t="s">
        <v>2135</v>
      </c>
      <c r="H315" s="290" t="s">
        <v>2894</v>
      </c>
      <c r="I315" s="134" t="s">
        <v>2895</v>
      </c>
      <c r="J315" s="134" t="s">
        <v>252</v>
      </c>
      <c r="K315" s="135">
        <v>1</v>
      </c>
      <c r="L315" s="12">
        <v>1468</v>
      </c>
      <c r="M315" s="12">
        <v>2828</v>
      </c>
      <c r="N315" s="12">
        <f t="shared" si="19"/>
        <v>4296</v>
      </c>
      <c r="O315" s="12">
        <v>1468</v>
      </c>
      <c r="P315" s="12">
        <v>2828</v>
      </c>
      <c r="Q315" s="12">
        <f t="shared" si="20"/>
        <v>4296</v>
      </c>
      <c r="R315" s="60" t="s">
        <v>456</v>
      </c>
    </row>
    <row r="316" spans="1:18" s="288" customFormat="1" ht="12.75" customHeight="1">
      <c r="A316" s="60">
        <v>43</v>
      </c>
      <c r="B316" s="133" t="s">
        <v>2780</v>
      </c>
      <c r="C316" s="289" t="s">
        <v>1647</v>
      </c>
      <c r="D316" s="134" t="s">
        <v>2896</v>
      </c>
      <c r="E316" s="134"/>
      <c r="F316" s="134" t="s">
        <v>2134</v>
      </c>
      <c r="G316" s="134" t="s">
        <v>2135</v>
      </c>
      <c r="H316" s="290" t="s">
        <v>2897</v>
      </c>
      <c r="I316" s="134" t="s">
        <v>2898</v>
      </c>
      <c r="J316" s="134" t="s">
        <v>252</v>
      </c>
      <c r="K316" s="135">
        <v>1</v>
      </c>
      <c r="L316" s="12">
        <v>1877</v>
      </c>
      <c r="M316" s="12">
        <v>3617</v>
      </c>
      <c r="N316" s="12">
        <f t="shared" si="19"/>
        <v>5494</v>
      </c>
      <c r="O316" s="12">
        <v>1877</v>
      </c>
      <c r="P316" s="12">
        <v>3617</v>
      </c>
      <c r="Q316" s="12">
        <f t="shared" si="20"/>
        <v>5494</v>
      </c>
      <c r="R316" s="60" t="s">
        <v>456</v>
      </c>
    </row>
    <row r="317" spans="1:18" s="288" customFormat="1" ht="12.75" customHeight="1">
      <c r="A317" s="60">
        <v>44</v>
      </c>
      <c r="B317" s="133" t="s">
        <v>2780</v>
      </c>
      <c r="C317" s="289" t="s">
        <v>1647</v>
      </c>
      <c r="D317" s="134" t="s">
        <v>2899</v>
      </c>
      <c r="E317" s="134"/>
      <c r="F317" s="134" t="s">
        <v>2134</v>
      </c>
      <c r="G317" s="134" t="s">
        <v>2135</v>
      </c>
      <c r="H317" s="290" t="s">
        <v>2900</v>
      </c>
      <c r="I317" s="134" t="s">
        <v>2901</v>
      </c>
      <c r="J317" s="134" t="s">
        <v>252</v>
      </c>
      <c r="K317" s="135">
        <v>3</v>
      </c>
      <c r="L317" s="12">
        <v>2227</v>
      </c>
      <c r="M317" s="12">
        <v>4292</v>
      </c>
      <c r="N317" s="12">
        <f t="shared" si="19"/>
        <v>6519</v>
      </c>
      <c r="O317" s="12">
        <v>2227</v>
      </c>
      <c r="P317" s="12">
        <v>4292</v>
      </c>
      <c r="Q317" s="12">
        <f t="shared" si="20"/>
        <v>6519</v>
      </c>
      <c r="R317" s="60" t="s">
        <v>456</v>
      </c>
    </row>
    <row r="318" spans="1:18" s="288" customFormat="1" ht="12.75" customHeight="1">
      <c r="A318" s="60">
        <v>45</v>
      </c>
      <c r="B318" s="133" t="s">
        <v>2780</v>
      </c>
      <c r="C318" s="289" t="s">
        <v>1647</v>
      </c>
      <c r="D318" s="134" t="s">
        <v>2902</v>
      </c>
      <c r="E318" s="134"/>
      <c r="F318" s="134" t="s">
        <v>2134</v>
      </c>
      <c r="G318" s="134" t="s">
        <v>2135</v>
      </c>
      <c r="H318" s="290" t="s">
        <v>2903</v>
      </c>
      <c r="I318" s="134" t="s">
        <v>2904</v>
      </c>
      <c r="J318" s="134" t="s">
        <v>252</v>
      </c>
      <c r="K318" s="135">
        <v>3</v>
      </c>
      <c r="L318" s="12">
        <v>2374</v>
      </c>
      <c r="M318" s="12">
        <v>4575</v>
      </c>
      <c r="N318" s="12">
        <f t="shared" si="19"/>
        <v>6949</v>
      </c>
      <c r="O318" s="12">
        <v>2374</v>
      </c>
      <c r="P318" s="12">
        <v>4575</v>
      </c>
      <c r="Q318" s="12">
        <f t="shared" si="20"/>
        <v>6949</v>
      </c>
      <c r="R318" s="60" t="s">
        <v>456</v>
      </c>
    </row>
    <row r="319" spans="1:18" s="288" customFormat="1" ht="12.75" customHeight="1">
      <c r="A319" s="60">
        <v>46</v>
      </c>
      <c r="B319" s="133" t="s">
        <v>2780</v>
      </c>
      <c r="C319" s="289" t="s">
        <v>1647</v>
      </c>
      <c r="D319" s="134" t="s">
        <v>2905</v>
      </c>
      <c r="E319" s="134"/>
      <c r="F319" s="134" t="s">
        <v>2134</v>
      </c>
      <c r="G319" s="134" t="s">
        <v>2135</v>
      </c>
      <c r="H319" s="290" t="s">
        <v>2906</v>
      </c>
      <c r="I319" s="134" t="s">
        <v>2907</v>
      </c>
      <c r="J319" s="134" t="s">
        <v>252</v>
      </c>
      <c r="K319" s="135">
        <v>3</v>
      </c>
      <c r="L319" s="12">
        <v>2865</v>
      </c>
      <c r="M319" s="12">
        <v>5520</v>
      </c>
      <c r="N319" s="12">
        <f t="shared" si="19"/>
        <v>8385</v>
      </c>
      <c r="O319" s="12">
        <v>2865</v>
      </c>
      <c r="P319" s="12">
        <v>5520</v>
      </c>
      <c r="Q319" s="12">
        <f t="shared" si="20"/>
        <v>8385</v>
      </c>
      <c r="R319" s="60" t="s">
        <v>456</v>
      </c>
    </row>
    <row r="320" spans="1:18" s="288" customFormat="1" ht="12.75" customHeight="1">
      <c r="A320" s="60">
        <v>47</v>
      </c>
      <c r="B320" s="133" t="s">
        <v>2780</v>
      </c>
      <c r="C320" s="289" t="s">
        <v>1647</v>
      </c>
      <c r="D320" s="134" t="s">
        <v>2908</v>
      </c>
      <c r="E320" s="134"/>
      <c r="F320" s="134" t="s">
        <v>2134</v>
      </c>
      <c r="G320" s="134" t="s">
        <v>2135</v>
      </c>
      <c r="H320" s="290" t="s">
        <v>2909</v>
      </c>
      <c r="I320" s="134">
        <v>91230817</v>
      </c>
      <c r="J320" s="134" t="s">
        <v>252</v>
      </c>
      <c r="K320" s="135">
        <v>3</v>
      </c>
      <c r="L320" s="12">
        <v>6245</v>
      </c>
      <c r="M320" s="12">
        <v>12031</v>
      </c>
      <c r="N320" s="12">
        <f t="shared" si="19"/>
        <v>18276</v>
      </c>
      <c r="O320" s="12">
        <v>6245</v>
      </c>
      <c r="P320" s="12">
        <v>12031</v>
      </c>
      <c r="Q320" s="12">
        <f t="shared" si="20"/>
        <v>18276</v>
      </c>
      <c r="R320" s="60" t="s">
        <v>456</v>
      </c>
    </row>
    <row r="321" spans="1:18" s="288" customFormat="1" ht="12.75" customHeight="1">
      <c r="A321" s="60">
        <v>48</v>
      </c>
      <c r="B321" s="133" t="s">
        <v>2780</v>
      </c>
      <c r="C321" s="289" t="s">
        <v>1647</v>
      </c>
      <c r="D321" s="134" t="s">
        <v>2910</v>
      </c>
      <c r="E321" s="134"/>
      <c r="F321" s="134" t="s">
        <v>2134</v>
      </c>
      <c r="G321" s="134" t="s">
        <v>2135</v>
      </c>
      <c r="H321" s="290" t="s">
        <v>2911</v>
      </c>
      <c r="I321" s="134" t="s">
        <v>2912</v>
      </c>
      <c r="J321" s="134" t="s">
        <v>252</v>
      </c>
      <c r="K321" s="135">
        <v>1</v>
      </c>
      <c r="L321" s="12">
        <v>1775</v>
      </c>
      <c r="M321" s="12">
        <v>3419</v>
      </c>
      <c r="N321" s="12">
        <f t="shared" si="19"/>
        <v>5194</v>
      </c>
      <c r="O321" s="12">
        <v>1775</v>
      </c>
      <c r="P321" s="12">
        <v>3419</v>
      </c>
      <c r="Q321" s="12">
        <f t="shared" si="20"/>
        <v>5194</v>
      </c>
      <c r="R321" s="60" t="s">
        <v>456</v>
      </c>
    </row>
    <row r="322" spans="1:18" s="288" customFormat="1" ht="12.75" customHeight="1">
      <c r="A322" s="60">
        <v>49</v>
      </c>
      <c r="B322" s="133" t="s">
        <v>2780</v>
      </c>
      <c r="C322" s="289" t="s">
        <v>1647</v>
      </c>
      <c r="D322" s="134" t="s">
        <v>2913</v>
      </c>
      <c r="E322" s="134"/>
      <c r="F322" s="134" t="s">
        <v>2134</v>
      </c>
      <c r="G322" s="134" t="s">
        <v>2135</v>
      </c>
      <c r="H322" s="134" t="s">
        <v>2914</v>
      </c>
      <c r="I322" s="134" t="s">
        <v>2915</v>
      </c>
      <c r="J322" s="134" t="s">
        <v>252</v>
      </c>
      <c r="K322" s="135">
        <v>3</v>
      </c>
      <c r="L322" s="12">
        <v>2590</v>
      </c>
      <c r="M322" s="12">
        <v>4989</v>
      </c>
      <c r="N322" s="12">
        <f t="shared" si="19"/>
        <v>7579</v>
      </c>
      <c r="O322" s="12">
        <v>2590</v>
      </c>
      <c r="P322" s="12">
        <v>4989</v>
      </c>
      <c r="Q322" s="12">
        <f t="shared" si="20"/>
        <v>7579</v>
      </c>
      <c r="R322" s="60" t="s">
        <v>456</v>
      </c>
    </row>
    <row r="323" spans="1:18" s="288" customFormat="1" ht="12.75" customHeight="1">
      <c r="A323" s="60">
        <v>50</v>
      </c>
      <c r="B323" s="133" t="s">
        <v>2780</v>
      </c>
      <c r="C323" s="289" t="s">
        <v>1647</v>
      </c>
      <c r="D323" s="134" t="s">
        <v>2916</v>
      </c>
      <c r="E323" s="134"/>
      <c r="F323" s="134" t="s">
        <v>2134</v>
      </c>
      <c r="G323" s="134" t="s">
        <v>2135</v>
      </c>
      <c r="H323" s="134" t="s">
        <v>2917</v>
      </c>
      <c r="I323" s="134" t="s">
        <v>2918</v>
      </c>
      <c r="J323" s="134" t="s">
        <v>252</v>
      </c>
      <c r="K323" s="135">
        <v>3</v>
      </c>
      <c r="L323" s="12">
        <v>4521</v>
      </c>
      <c r="M323" s="12">
        <v>8709</v>
      </c>
      <c r="N323" s="12">
        <f t="shared" si="19"/>
        <v>13230</v>
      </c>
      <c r="O323" s="12">
        <v>4521</v>
      </c>
      <c r="P323" s="12">
        <v>8709</v>
      </c>
      <c r="Q323" s="12">
        <f t="shared" si="20"/>
        <v>13230</v>
      </c>
      <c r="R323" s="60" t="s">
        <v>456</v>
      </c>
    </row>
    <row r="324" spans="1:18" s="288" customFormat="1" ht="12.75" customHeight="1">
      <c r="A324" s="60">
        <v>51</v>
      </c>
      <c r="B324" s="133" t="s">
        <v>2780</v>
      </c>
      <c r="C324" s="289" t="s">
        <v>1647</v>
      </c>
      <c r="D324" s="134" t="s">
        <v>2919</v>
      </c>
      <c r="E324" s="134"/>
      <c r="F324" s="134" t="s">
        <v>2134</v>
      </c>
      <c r="G324" s="134" t="s">
        <v>2135</v>
      </c>
      <c r="H324" s="134" t="s">
        <v>2920</v>
      </c>
      <c r="I324" s="134" t="s">
        <v>2921</v>
      </c>
      <c r="J324" s="134" t="s">
        <v>252</v>
      </c>
      <c r="K324" s="135">
        <v>3</v>
      </c>
      <c r="L324" s="12">
        <v>1584</v>
      </c>
      <c r="M324" s="12">
        <v>3051</v>
      </c>
      <c r="N324" s="12">
        <f t="shared" si="19"/>
        <v>4635</v>
      </c>
      <c r="O324" s="12">
        <v>1584</v>
      </c>
      <c r="P324" s="12">
        <v>3051</v>
      </c>
      <c r="Q324" s="12">
        <f t="shared" si="20"/>
        <v>4635</v>
      </c>
      <c r="R324" s="60" t="s">
        <v>456</v>
      </c>
    </row>
    <row r="325" spans="1:18" s="288" customFormat="1" ht="12.75" customHeight="1">
      <c r="A325" s="60">
        <v>52</v>
      </c>
      <c r="B325" s="133" t="s">
        <v>2780</v>
      </c>
      <c r="C325" s="289" t="s">
        <v>1647</v>
      </c>
      <c r="D325" s="134" t="s">
        <v>2922</v>
      </c>
      <c r="E325" s="293"/>
      <c r="F325" s="293" t="s">
        <v>2134</v>
      </c>
      <c r="G325" s="293" t="s">
        <v>2135</v>
      </c>
      <c r="H325" s="294" t="s">
        <v>2923</v>
      </c>
      <c r="I325" s="293" t="s">
        <v>2924</v>
      </c>
      <c r="J325" s="134" t="s">
        <v>252</v>
      </c>
      <c r="K325" s="135">
        <v>1</v>
      </c>
      <c r="L325" s="12">
        <v>1207</v>
      </c>
      <c r="M325" s="12">
        <v>2327</v>
      </c>
      <c r="N325" s="12">
        <f t="shared" si="19"/>
        <v>3534</v>
      </c>
      <c r="O325" s="12">
        <v>1207</v>
      </c>
      <c r="P325" s="12">
        <v>2327</v>
      </c>
      <c r="Q325" s="12">
        <f t="shared" si="20"/>
        <v>3534</v>
      </c>
      <c r="R325" s="60" t="s">
        <v>456</v>
      </c>
    </row>
    <row r="326" spans="1:18" s="288" customFormat="1" ht="12.75" customHeight="1">
      <c r="A326" s="60">
        <v>53</v>
      </c>
      <c r="B326" s="133" t="s">
        <v>2780</v>
      </c>
      <c r="C326" s="289" t="s">
        <v>1647</v>
      </c>
      <c r="D326" s="134" t="s">
        <v>2925</v>
      </c>
      <c r="E326" s="134"/>
      <c r="F326" s="134" t="s">
        <v>2134</v>
      </c>
      <c r="G326" s="134" t="s">
        <v>2135</v>
      </c>
      <c r="H326" s="58" t="s">
        <v>2926</v>
      </c>
      <c r="I326" s="134" t="s">
        <v>2927</v>
      </c>
      <c r="J326" s="134" t="s">
        <v>252</v>
      </c>
      <c r="K326" s="135">
        <v>3</v>
      </c>
      <c r="L326" s="12">
        <v>1797</v>
      </c>
      <c r="M326" s="12">
        <v>3461</v>
      </c>
      <c r="N326" s="12">
        <f t="shared" si="19"/>
        <v>5258</v>
      </c>
      <c r="O326" s="12">
        <v>1797</v>
      </c>
      <c r="P326" s="12">
        <v>3461</v>
      </c>
      <c r="Q326" s="12">
        <f t="shared" si="20"/>
        <v>5258</v>
      </c>
      <c r="R326" s="60" t="s">
        <v>456</v>
      </c>
    </row>
    <row r="327" spans="1:18" s="288" customFormat="1" ht="12.75" customHeight="1">
      <c r="A327" s="60">
        <v>54</v>
      </c>
      <c r="B327" s="133" t="s">
        <v>2780</v>
      </c>
      <c r="C327" s="289" t="s">
        <v>1647</v>
      </c>
      <c r="D327" s="134" t="s">
        <v>2928</v>
      </c>
      <c r="E327" s="134"/>
      <c r="F327" s="134" t="s">
        <v>2134</v>
      </c>
      <c r="G327" s="134" t="s">
        <v>2135</v>
      </c>
      <c r="H327" s="58" t="s">
        <v>2929</v>
      </c>
      <c r="I327" s="134" t="s">
        <v>2930</v>
      </c>
      <c r="J327" s="134" t="s">
        <v>252</v>
      </c>
      <c r="K327" s="135">
        <v>1</v>
      </c>
      <c r="L327" s="12">
        <v>1179</v>
      </c>
      <c r="M327" s="12">
        <v>2273</v>
      </c>
      <c r="N327" s="12">
        <f t="shared" si="19"/>
        <v>3452</v>
      </c>
      <c r="O327" s="12">
        <v>1179</v>
      </c>
      <c r="P327" s="12">
        <v>2273</v>
      </c>
      <c r="Q327" s="12">
        <f t="shared" si="20"/>
        <v>3452</v>
      </c>
      <c r="R327" s="60" t="s">
        <v>456</v>
      </c>
    </row>
    <row r="328" spans="1:18" s="288" customFormat="1" ht="12.75" customHeight="1">
      <c r="A328" s="60">
        <v>55</v>
      </c>
      <c r="B328" s="133" t="s">
        <v>2780</v>
      </c>
      <c r="C328" s="289" t="s">
        <v>1647</v>
      </c>
      <c r="D328" s="134" t="s">
        <v>2931</v>
      </c>
      <c r="E328" s="134"/>
      <c r="F328" s="134" t="s">
        <v>2134</v>
      </c>
      <c r="G328" s="134" t="s">
        <v>2135</v>
      </c>
      <c r="H328" s="58" t="s">
        <v>2932</v>
      </c>
      <c r="I328" s="134" t="s">
        <v>2933</v>
      </c>
      <c r="J328" s="134" t="s">
        <v>252</v>
      </c>
      <c r="K328" s="135">
        <v>3</v>
      </c>
      <c r="L328" s="12">
        <v>2007</v>
      </c>
      <c r="M328" s="12">
        <v>3868</v>
      </c>
      <c r="N328" s="12">
        <f t="shared" si="19"/>
        <v>5875</v>
      </c>
      <c r="O328" s="12">
        <v>2007</v>
      </c>
      <c r="P328" s="12">
        <v>3868</v>
      </c>
      <c r="Q328" s="12">
        <f t="shared" si="20"/>
        <v>5875</v>
      </c>
      <c r="R328" s="60" t="s">
        <v>456</v>
      </c>
    </row>
    <row r="329" spans="1:18" s="288" customFormat="1" ht="12.75" customHeight="1">
      <c r="A329" s="60">
        <v>56</v>
      </c>
      <c r="B329" s="133" t="s">
        <v>2780</v>
      </c>
      <c r="C329" s="289" t="s">
        <v>1647</v>
      </c>
      <c r="D329" s="134" t="s">
        <v>2934</v>
      </c>
      <c r="E329" s="134"/>
      <c r="F329" s="134" t="s">
        <v>2134</v>
      </c>
      <c r="G329" s="134" t="s">
        <v>2135</v>
      </c>
      <c r="H329" s="58" t="s">
        <v>2935</v>
      </c>
      <c r="I329" s="134">
        <v>83903743</v>
      </c>
      <c r="J329" s="134" t="s">
        <v>252</v>
      </c>
      <c r="K329" s="135">
        <v>1</v>
      </c>
      <c r="L329" s="12">
        <v>1236</v>
      </c>
      <c r="M329" s="12">
        <v>2382</v>
      </c>
      <c r="N329" s="12">
        <f t="shared" si="19"/>
        <v>3618</v>
      </c>
      <c r="O329" s="12">
        <v>1236</v>
      </c>
      <c r="P329" s="12">
        <v>2382</v>
      </c>
      <c r="Q329" s="12">
        <f t="shared" si="20"/>
        <v>3618</v>
      </c>
      <c r="R329" s="60" t="s">
        <v>456</v>
      </c>
    </row>
    <row r="330" spans="1:18" s="288" customFormat="1" ht="12.75" customHeight="1">
      <c r="A330" s="60">
        <v>57</v>
      </c>
      <c r="B330" s="133" t="s">
        <v>2780</v>
      </c>
      <c r="C330" s="289" t="s">
        <v>1647</v>
      </c>
      <c r="D330" s="134" t="s">
        <v>2936</v>
      </c>
      <c r="E330" s="134"/>
      <c r="F330" s="134" t="s">
        <v>2134</v>
      </c>
      <c r="G330" s="134" t="s">
        <v>2135</v>
      </c>
      <c r="H330" s="58" t="s">
        <v>2937</v>
      </c>
      <c r="I330" s="134">
        <v>83919268</v>
      </c>
      <c r="J330" s="134" t="s">
        <v>252</v>
      </c>
      <c r="K330" s="135">
        <v>1</v>
      </c>
      <c r="L330" s="12">
        <v>1168</v>
      </c>
      <c r="M330" s="12">
        <v>2251</v>
      </c>
      <c r="N330" s="12">
        <f t="shared" si="19"/>
        <v>3419</v>
      </c>
      <c r="O330" s="12">
        <v>1168</v>
      </c>
      <c r="P330" s="12">
        <v>2251</v>
      </c>
      <c r="Q330" s="12">
        <f t="shared" si="20"/>
        <v>3419</v>
      </c>
      <c r="R330" s="60" t="s">
        <v>456</v>
      </c>
    </row>
    <row r="331" spans="1:18" s="288" customFormat="1" ht="12.75" customHeight="1">
      <c r="A331" s="60">
        <v>58</v>
      </c>
      <c r="B331" s="133" t="s">
        <v>2780</v>
      </c>
      <c r="C331" s="289" t="s">
        <v>1647</v>
      </c>
      <c r="D331" s="134" t="s">
        <v>2938</v>
      </c>
      <c r="E331" s="134"/>
      <c r="F331" s="134" t="s">
        <v>2134</v>
      </c>
      <c r="G331" s="134" t="s">
        <v>2135</v>
      </c>
      <c r="H331" s="58" t="s">
        <v>2939</v>
      </c>
      <c r="I331" s="134" t="s">
        <v>2940</v>
      </c>
      <c r="J331" s="134" t="s">
        <v>252</v>
      </c>
      <c r="K331" s="135">
        <v>3</v>
      </c>
      <c r="L331" s="12">
        <v>362</v>
      </c>
      <c r="M331" s="12">
        <v>699</v>
      </c>
      <c r="N331" s="12">
        <f t="shared" si="19"/>
        <v>1061</v>
      </c>
      <c r="O331" s="12">
        <v>362</v>
      </c>
      <c r="P331" s="12">
        <v>699</v>
      </c>
      <c r="Q331" s="12">
        <f t="shared" si="20"/>
        <v>1061</v>
      </c>
      <c r="R331" s="60" t="s">
        <v>456</v>
      </c>
    </row>
    <row r="332" spans="1:18" s="288" customFormat="1" ht="12.75" customHeight="1">
      <c r="A332" s="60">
        <v>59</v>
      </c>
      <c r="B332" s="133" t="s">
        <v>2780</v>
      </c>
      <c r="C332" s="289" t="s">
        <v>1647</v>
      </c>
      <c r="D332" s="134" t="s">
        <v>2941</v>
      </c>
      <c r="E332" s="134"/>
      <c r="F332" s="134" t="s">
        <v>2134</v>
      </c>
      <c r="G332" s="134" t="s">
        <v>2135</v>
      </c>
      <c r="H332" s="58" t="s">
        <v>2942</v>
      </c>
      <c r="I332" s="134">
        <v>83837477</v>
      </c>
      <c r="J332" s="134" t="s">
        <v>252</v>
      </c>
      <c r="K332" s="135">
        <v>3</v>
      </c>
      <c r="L332" s="12">
        <v>974</v>
      </c>
      <c r="M332" s="12">
        <v>1878</v>
      </c>
      <c r="N332" s="12">
        <f t="shared" si="19"/>
        <v>2852</v>
      </c>
      <c r="O332" s="12">
        <v>974</v>
      </c>
      <c r="P332" s="12">
        <v>1878</v>
      </c>
      <c r="Q332" s="12">
        <f t="shared" si="20"/>
        <v>2852</v>
      </c>
      <c r="R332" s="60" t="s">
        <v>456</v>
      </c>
    </row>
    <row r="333" spans="1:18" s="288" customFormat="1" ht="12.75" customHeight="1">
      <c r="A333" s="60">
        <v>60</v>
      </c>
      <c r="B333" s="133" t="s">
        <v>2780</v>
      </c>
      <c r="C333" s="289" t="s">
        <v>1647</v>
      </c>
      <c r="D333" s="134" t="s">
        <v>2922</v>
      </c>
      <c r="E333" s="134"/>
      <c r="F333" s="134" t="s">
        <v>2134</v>
      </c>
      <c r="G333" s="134" t="s">
        <v>2135</v>
      </c>
      <c r="H333" s="134" t="s">
        <v>2943</v>
      </c>
      <c r="I333" s="134" t="s">
        <v>2944</v>
      </c>
      <c r="J333" s="134" t="s">
        <v>252</v>
      </c>
      <c r="K333" s="135">
        <v>2</v>
      </c>
      <c r="L333" s="12">
        <v>1022</v>
      </c>
      <c r="M333" s="12">
        <v>1969</v>
      </c>
      <c r="N333" s="12">
        <f t="shared" si="19"/>
        <v>2991</v>
      </c>
      <c r="O333" s="12">
        <v>1022</v>
      </c>
      <c r="P333" s="12">
        <v>1969</v>
      </c>
      <c r="Q333" s="12">
        <f t="shared" si="20"/>
        <v>2991</v>
      </c>
      <c r="R333" s="60" t="s">
        <v>456</v>
      </c>
    </row>
    <row r="334" spans="1:18" s="288" customFormat="1" ht="12.75" customHeight="1">
      <c r="A334" s="60">
        <v>61</v>
      </c>
      <c r="B334" s="133" t="s">
        <v>2780</v>
      </c>
      <c r="C334" s="289" t="s">
        <v>1647</v>
      </c>
      <c r="D334" s="134" t="s">
        <v>2945</v>
      </c>
      <c r="E334" s="134"/>
      <c r="F334" s="134" t="s">
        <v>2134</v>
      </c>
      <c r="G334" s="134" t="s">
        <v>2135</v>
      </c>
      <c r="H334" s="295" t="s">
        <v>2946</v>
      </c>
      <c r="I334" s="134">
        <v>92232868</v>
      </c>
      <c r="J334" s="134" t="s">
        <v>252</v>
      </c>
      <c r="K334" s="135">
        <v>2</v>
      </c>
      <c r="L334" s="12">
        <v>1018</v>
      </c>
      <c r="M334" s="12">
        <v>1961</v>
      </c>
      <c r="N334" s="12">
        <f t="shared" si="19"/>
        <v>2979</v>
      </c>
      <c r="O334" s="12">
        <v>1018</v>
      </c>
      <c r="P334" s="12">
        <v>1961</v>
      </c>
      <c r="Q334" s="12">
        <f t="shared" si="20"/>
        <v>2979</v>
      </c>
      <c r="R334" s="60" t="s">
        <v>456</v>
      </c>
    </row>
    <row r="335" spans="1:18" s="288" customFormat="1" ht="12.75" customHeight="1">
      <c r="A335" s="60">
        <v>62</v>
      </c>
      <c r="B335" s="133" t="s">
        <v>2780</v>
      </c>
      <c r="C335" s="289" t="s">
        <v>1647</v>
      </c>
      <c r="D335" s="134" t="s">
        <v>2947</v>
      </c>
      <c r="E335" s="134"/>
      <c r="F335" s="134" t="s">
        <v>2134</v>
      </c>
      <c r="G335" s="134" t="s">
        <v>2135</v>
      </c>
      <c r="H335" s="58" t="s">
        <v>2948</v>
      </c>
      <c r="I335" s="134" t="s">
        <v>2949</v>
      </c>
      <c r="J335" s="134" t="s">
        <v>241</v>
      </c>
      <c r="K335" s="135">
        <v>3</v>
      </c>
      <c r="L335" s="12">
        <v>3840</v>
      </c>
      <c r="M335" s="12">
        <v>0</v>
      </c>
      <c r="N335" s="12">
        <f t="shared" si="19"/>
        <v>3840</v>
      </c>
      <c r="O335" s="12">
        <v>3840</v>
      </c>
      <c r="P335" s="12">
        <v>0</v>
      </c>
      <c r="Q335" s="12">
        <f t="shared" si="20"/>
        <v>3840</v>
      </c>
      <c r="R335" s="60" t="s">
        <v>456</v>
      </c>
    </row>
    <row r="336" spans="1:18" s="288" customFormat="1" ht="12.75" customHeight="1">
      <c r="A336" s="60">
        <v>63</v>
      </c>
      <c r="B336" s="133" t="s">
        <v>2780</v>
      </c>
      <c r="C336" s="289" t="s">
        <v>1647</v>
      </c>
      <c r="D336" s="134" t="s">
        <v>2950</v>
      </c>
      <c r="E336" s="134"/>
      <c r="F336" s="134" t="s">
        <v>2134</v>
      </c>
      <c r="G336" s="134" t="s">
        <v>2135</v>
      </c>
      <c r="H336" s="58" t="s">
        <v>2951</v>
      </c>
      <c r="I336" s="134">
        <v>31341061</v>
      </c>
      <c r="J336" s="134" t="s">
        <v>241</v>
      </c>
      <c r="K336" s="135">
        <v>3</v>
      </c>
      <c r="L336" s="12">
        <v>3669</v>
      </c>
      <c r="M336" s="12">
        <v>0</v>
      </c>
      <c r="N336" s="12">
        <f t="shared" si="19"/>
        <v>3669</v>
      </c>
      <c r="O336" s="12">
        <v>3669</v>
      </c>
      <c r="P336" s="12">
        <v>0</v>
      </c>
      <c r="Q336" s="12">
        <f t="shared" si="20"/>
        <v>3669</v>
      </c>
      <c r="R336" s="60" t="s">
        <v>456</v>
      </c>
    </row>
    <row r="337" spans="1:18" s="288" customFormat="1" ht="12.75" customHeight="1">
      <c r="A337" s="60">
        <v>64</v>
      </c>
      <c r="B337" s="133" t="s">
        <v>2780</v>
      </c>
      <c r="C337" s="289" t="s">
        <v>1647</v>
      </c>
      <c r="D337" s="134" t="s">
        <v>2952</v>
      </c>
      <c r="E337" s="134"/>
      <c r="F337" s="134" t="s">
        <v>2134</v>
      </c>
      <c r="G337" s="134" t="s">
        <v>2135</v>
      </c>
      <c r="H337" s="134" t="s">
        <v>2953</v>
      </c>
      <c r="I337" s="134" t="s">
        <v>2954</v>
      </c>
      <c r="J337" s="134" t="s">
        <v>252</v>
      </c>
      <c r="K337" s="135">
        <v>3</v>
      </c>
      <c r="L337" s="12">
        <v>1710</v>
      </c>
      <c r="M337" s="12">
        <v>5504</v>
      </c>
      <c r="N337" s="12">
        <f t="shared" si="19"/>
        <v>7214</v>
      </c>
      <c r="O337" s="12">
        <v>1710</v>
      </c>
      <c r="P337" s="12">
        <v>5504</v>
      </c>
      <c r="Q337" s="12">
        <f t="shared" si="20"/>
        <v>7214</v>
      </c>
      <c r="R337" s="60" t="s">
        <v>456</v>
      </c>
    </row>
    <row r="338" spans="1:18" s="288" customFormat="1" ht="12.75" customHeight="1">
      <c r="A338" s="60">
        <v>65</v>
      </c>
      <c r="B338" s="133" t="s">
        <v>2780</v>
      </c>
      <c r="C338" s="289" t="s">
        <v>1647</v>
      </c>
      <c r="D338" s="134" t="s">
        <v>2955</v>
      </c>
      <c r="E338" s="134"/>
      <c r="F338" s="134" t="s">
        <v>2134</v>
      </c>
      <c r="G338" s="134" t="s">
        <v>2135</v>
      </c>
      <c r="H338" s="58" t="s">
        <v>2956</v>
      </c>
      <c r="I338" s="134" t="s">
        <v>2957</v>
      </c>
      <c r="J338" s="134" t="s">
        <v>252</v>
      </c>
      <c r="K338" s="135">
        <v>1</v>
      </c>
      <c r="L338" s="12">
        <v>2513</v>
      </c>
      <c r="M338" s="12">
        <v>5894</v>
      </c>
      <c r="N338" s="12">
        <f t="shared" ref="N338:N392" si="21">L338+M338</f>
        <v>8407</v>
      </c>
      <c r="O338" s="12">
        <v>2513</v>
      </c>
      <c r="P338" s="12">
        <v>5894</v>
      </c>
      <c r="Q338" s="12">
        <f t="shared" ref="Q338:Q392" si="22">O338+P338</f>
        <v>8407</v>
      </c>
      <c r="R338" s="60" t="s">
        <v>456</v>
      </c>
    </row>
    <row r="339" spans="1:18" s="288" customFormat="1" ht="12.75" customHeight="1">
      <c r="A339" s="60">
        <v>66</v>
      </c>
      <c r="B339" s="133" t="s">
        <v>2780</v>
      </c>
      <c r="C339" s="289" t="s">
        <v>1647</v>
      </c>
      <c r="D339" s="134" t="s">
        <v>2958</v>
      </c>
      <c r="E339" s="134"/>
      <c r="F339" s="134" t="s">
        <v>2134</v>
      </c>
      <c r="G339" s="134" t="s">
        <v>2135</v>
      </c>
      <c r="H339" s="58" t="s">
        <v>2959</v>
      </c>
      <c r="I339" s="134">
        <v>92111297</v>
      </c>
      <c r="J339" s="134" t="s">
        <v>252</v>
      </c>
      <c r="K339" s="135">
        <v>1</v>
      </c>
      <c r="L339" s="12">
        <v>2167</v>
      </c>
      <c r="M339" s="12">
        <v>4302</v>
      </c>
      <c r="N339" s="12">
        <f t="shared" si="21"/>
        <v>6469</v>
      </c>
      <c r="O339" s="12">
        <v>2167</v>
      </c>
      <c r="P339" s="12">
        <v>4302</v>
      </c>
      <c r="Q339" s="12">
        <f t="shared" si="22"/>
        <v>6469</v>
      </c>
      <c r="R339" s="60" t="s">
        <v>456</v>
      </c>
    </row>
    <row r="340" spans="1:18" s="288" customFormat="1" ht="12.75" customHeight="1">
      <c r="A340" s="60">
        <v>67</v>
      </c>
      <c r="B340" s="133" t="s">
        <v>2780</v>
      </c>
      <c r="C340" s="289" t="s">
        <v>1647</v>
      </c>
      <c r="D340" s="134" t="s">
        <v>2960</v>
      </c>
      <c r="E340" s="134"/>
      <c r="F340" s="134" t="s">
        <v>2134</v>
      </c>
      <c r="G340" s="134" t="s">
        <v>2135</v>
      </c>
      <c r="H340" s="58" t="s">
        <v>2961</v>
      </c>
      <c r="I340" s="134" t="s">
        <v>2962</v>
      </c>
      <c r="J340" s="134" t="s">
        <v>252</v>
      </c>
      <c r="K340" s="135">
        <v>3</v>
      </c>
      <c r="L340" s="12">
        <v>5741</v>
      </c>
      <c r="M340" s="12">
        <v>12588</v>
      </c>
      <c r="N340" s="12">
        <f t="shared" si="21"/>
        <v>18329</v>
      </c>
      <c r="O340" s="12">
        <v>5741</v>
      </c>
      <c r="P340" s="12">
        <v>12588</v>
      </c>
      <c r="Q340" s="12">
        <f t="shared" si="22"/>
        <v>18329</v>
      </c>
      <c r="R340" s="60" t="s">
        <v>456</v>
      </c>
    </row>
    <row r="341" spans="1:18" s="288" customFormat="1" ht="12.75" customHeight="1">
      <c r="A341" s="60">
        <v>68</v>
      </c>
      <c r="B341" s="133" t="s">
        <v>2780</v>
      </c>
      <c r="C341" s="289" t="s">
        <v>1647</v>
      </c>
      <c r="D341" s="134" t="s">
        <v>2963</v>
      </c>
      <c r="E341" s="134"/>
      <c r="F341" s="134" t="s">
        <v>2134</v>
      </c>
      <c r="G341" s="134" t="s">
        <v>2135</v>
      </c>
      <c r="H341" s="58" t="s">
        <v>2964</v>
      </c>
      <c r="I341" s="134" t="s">
        <v>2965</v>
      </c>
      <c r="J341" s="134" t="s">
        <v>252</v>
      </c>
      <c r="K341" s="135">
        <v>3</v>
      </c>
      <c r="L341" s="12">
        <v>6067</v>
      </c>
      <c r="M341" s="12">
        <v>17189</v>
      </c>
      <c r="N341" s="12">
        <f t="shared" si="21"/>
        <v>23256</v>
      </c>
      <c r="O341" s="12">
        <v>6067</v>
      </c>
      <c r="P341" s="12">
        <v>17189</v>
      </c>
      <c r="Q341" s="12">
        <f t="shared" si="22"/>
        <v>23256</v>
      </c>
      <c r="R341" s="60" t="s">
        <v>456</v>
      </c>
    </row>
    <row r="342" spans="1:18" s="288" customFormat="1" ht="12.75" customHeight="1">
      <c r="A342" s="60">
        <v>69</v>
      </c>
      <c r="B342" s="133" t="s">
        <v>2780</v>
      </c>
      <c r="C342" s="289" t="s">
        <v>1647</v>
      </c>
      <c r="D342" s="134" t="s">
        <v>2966</v>
      </c>
      <c r="E342" s="134"/>
      <c r="F342" s="134" t="s">
        <v>2134</v>
      </c>
      <c r="G342" s="134" t="s">
        <v>2135</v>
      </c>
      <c r="H342" s="58" t="s">
        <v>2967</v>
      </c>
      <c r="I342" s="134" t="s">
        <v>2968</v>
      </c>
      <c r="J342" s="134" t="s">
        <v>252</v>
      </c>
      <c r="K342" s="135">
        <v>3</v>
      </c>
      <c r="L342" s="12">
        <v>2070</v>
      </c>
      <c r="M342" s="12">
        <v>5262</v>
      </c>
      <c r="N342" s="12">
        <f t="shared" si="21"/>
        <v>7332</v>
      </c>
      <c r="O342" s="12">
        <v>2070</v>
      </c>
      <c r="P342" s="12">
        <v>5262</v>
      </c>
      <c r="Q342" s="12">
        <f t="shared" si="22"/>
        <v>7332</v>
      </c>
      <c r="R342" s="60" t="s">
        <v>456</v>
      </c>
    </row>
    <row r="343" spans="1:18" s="288" customFormat="1" ht="12.75" customHeight="1">
      <c r="A343" s="60">
        <v>70</v>
      </c>
      <c r="B343" s="133" t="s">
        <v>2780</v>
      </c>
      <c r="C343" s="289" t="s">
        <v>1647</v>
      </c>
      <c r="D343" s="134" t="s">
        <v>2969</v>
      </c>
      <c r="E343" s="134"/>
      <c r="F343" s="134" t="s">
        <v>2134</v>
      </c>
      <c r="G343" s="134" t="s">
        <v>2135</v>
      </c>
      <c r="H343" s="58" t="s">
        <v>2970</v>
      </c>
      <c r="I343" s="134" t="s">
        <v>2971</v>
      </c>
      <c r="J343" s="134" t="s">
        <v>252</v>
      </c>
      <c r="K343" s="135">
        <v>1</v>
      </c>
      <c r="L343" s="12">
        <v>1065</v>
      </c>
      <c r="M343" s="12">
        <v>3106</v>
      </c>
      <c r="N343" s="12">
        <f t="shared" si="21"/>
        <v>4171</v>
      </c>
      <c r="O343" s="12">
        <v>1065</v>
      </c>
      <c r="P343" s="12">
        <v>3106</v>
      </c>
      <c r="Q343" s="12">
        <f t="shared" si="22"/>
        <v>4171</v>
      </c>
      <c r="R343" s="60" t="s">
        <v>456</v>
      </c>
    </row>
    <row r="344" spans="1:18" s="288" customFormat="1" ht="12.75" customHeight="1">
      <c r="A344" s="60">
        <v>71</v>
      </c>
      <c r="B344" s="133" t="s">
        <v>2780</v>
      </c>
      <c r="C344" s="289" t="s">
        <v>1647</v>
      </c>
      <c r="D344" s="134" t="s">
        <v>2972</v>
      </c>
      <c r="E344" s="134"/>
      <c r="F344" s="134" t="s">
        <v>2134</v>
      </c>
      <c r="G344" s="134" t="s">
        <v>2135</v>
      </c>
      <c r="H344" s="58" t="s">
        <v>2973</v>
      </c>
      <c r="I344" s="134" t="s">
        <v>2974</v>
      </c>
      <c r="J344" s="134" t="s">
        <v>252</v>
      </c>
      <c r="K344" s="135">
        <v>3</v>
      </c>
      <c r="L344" s="12">
        <v>749</v>
      </c>
      <c r="M344" s="12">
        <v>1870</v>
      </c>
      <c r="N344" s="12">
        <f t="shared" si="21"/>
        <v>2619</v>
      </c>
      <c r="O344" s="12">
        <v>749</v>
      </c>
      <c r="P344" s="12">
        <v>1870</v>
      </c>
      <c r="Q344" s="12">
        <f t="shared" si="22"/>
        <v>2619</v>
      </c>
      <c r="R344" s="60" t="s">
        <v>456</v>
      </c>
    </row>
    <row r="345" spans="1:18" s="288" customFormat="1" ht="12.75" customHeight="1">
      <c r="A345" s="60">
        <v>72</v>
      </c>
      <c r="B345" s="133" t="s">
        <v>2780</v>
      </c>
      <c r="C345" s="289" t="s">
        <v>1647</v>
      </c>
      <c r="D345" s="134" t="s">
        <v>2975</v>
      </c>
      <c r="E345" s="134"/>
      <c r="F345" s="134" t="s">
        <v>2134</v>
      </c>
      <c r="G345" s="134" t="s">
        <v>2135</v>
      </c>
      <c r="H345" s="58" t="s">
        <v>2976</v>
      </c>
      <c r="I345" s="134" t="s">
        <v>2977</v>
      </c>
      <c r="J345" s="134" t="s">
        <v>252</v>
      </c>
      <c r="K345" s="135">
        <v>3</v>
      </c>
      <c r="L345" s="12">
        <v>3007</v>
      </c>
      <c r="M345" s="12">
        <v>5369</v>
      </c>
      <c r="N345" s="12">
        <f t="shared" si="21"/>
        <v>8376</v>
      </c>
      <c r="O345" s="12">
        <v>3007</v>
      </c>
      <c r="P345" s="12">
        <v>5369</v>
      </c>
      <c r="Q345" s="12">
        <f t="shared" si="22"/>
        <v>8376</v>
      </c>
      <c r="R345" s="60" t="s">
        <v>456</v>
      </c>
    </row>
    <row r="346" spans="1:18" s="288" customFormat="1" ht="12.75" customHeight="1">
      <c r="A346" s="60">
        <v>73</v>
      </c>
      <c r="B346" s="133" t="s">
        <v>2780</v>
      </c>
      <c r="C346" s="289" t="s">
        <v>1647</v>
      </c>
      <c r="D346" s="134" t="s">
        <v>2978</v>
      </c>
      <c r="E346" s="133"/>
      <c r="F346" s="133" t="s">
        <v>2134</v>
      </c>
      <c r="G346" s="133" t="s">
        <v>2135</v>
      </c>
      <c r="H346" s="296" t="s">
        <v>2979</v>
      </c>
      <c r="I346" s="133" t="s">
        <v>2980</v>
      </c>
      <c r="J346" s="134" t="s">
        <v>252</v>
      </c>
      <c r="K346" s="135">
        <v>3</v>
      </c>
      <c r="L346" s="12">
        <v>2238</v>
      </c>
      <c r="M346" s="12">
        <v>6324</v>
      </c>
      <c r="N346" s="12">
        <f t="shared" si="21"/>
        <v>8562</v>
      </c>
      <c r="O346" s="12">
        <v>2238</v>
      </c>
      <c r="P346" s="12">
        <v>6324</v>
      </c>
      <c r="Q346" s="12">
        <f t="shared" si="22"/>
        <v>8562</v>
      </c>
      <c r="R346" s="60" t="s">
        <v>456</v>
      </c>
    </row>
    <row r="347" spans="1:18" s="288" customFormat="1" ht="12.75" customHeight="1">
      <c r="A347" s="60">
        <v>74</v>
      </c>
      <c r="B347" s="133" t="s">
        <v>2780</v>
      </c>
      <c r="C347" s="289" t="s">
        <v>1647</v>
      </c>
      <c r="D347" s="134" t="s">
        <v>2981</v>
      </c>
      <c r="E347" s="134"/>
      <c r="F347" s="134" t="s">
        <v>2134</v>
      </c>
      <c r="G347" s="134" t="s">
        <v>2135</v>
      </c>
      <c r="H347" s="290" t="s">
        <v>2982</v>
      </c>
      <c r="I347" s="134" t="s">
        <v>2983</v>
      </c>
      <c r="J347" s="134" t="s">
        <v>252</v>
      </c>
      <c r="K347" s="135">
        <v>3</v>
      </c>
      <c r="L347" s="12">
        <v>3877</v>
      </c>
      <c r="M347" s="12">
        <v>8740</v>
      </c>
      <c r="N347" s="12">
        <f t="shared" si="21"/>
        <v>12617</v>
      </c>
      <c r="O347" s="12">
        <v>3877</v>
      </c>
      <c r="P347" s="12">
        <v>8740</v>
      </c>
      <c r="Q347" s="12">
        <f t="shared" si="22"/>
        <v>12617</v>
      </c>
      <c r="R347" s="60" t="s">
        <v>456</v>
      </c>
    </row>
    <row r="348" spans="1:18" s="288" customFormat="1" ht="12.75" customHeight="1">
      <c r="A348" s="60">
        <v>75</v>
      </c>
      <c r="B348" s="133" t="s">
        <v>2780</v>
      </c>
      <c r="C348" s="289" t="s">
        <v>1647</v>
      </c>
      <c r="D348" s="134" t="s">
        <v>2984</v>
      </c>
      <c r="E348" s="134"/>
      <c r="F348" s="134" t="s">
        <v>2134</v>
      </c>
      <c r="G348" s="134" t="s">
        <v>2135</v>
      </c>
      <c r="H348" s="290" t="s">
        <v>2985</v>
      </c>
      <c r="I348" s="134" t="s">
        <v>2986</v>
      </c>
      <c r="J348" s="134" t="s">
        <v>252</v>
      </c>
      <c r="K348" s="135">
        <v>3</v>
      </c>
      <c r="L348" s="12">
        <v>2530</v>
      </c>
      <c r="M348" s="12">
        <v>5966</v>
      </c>
      <c r="N348" s="12">
        <f t="shared" si="21"/>
        <v>8496</v>
      </c>
      <c r="O348" s="12">
        <v>2530</v>
      </c>
      <c r="P348" s="12">
        <v>5966</v>
      </c>
      <c r="Q348" s="12">
        <f t="shared" si="22"/>
        <v>8496</v>
      </c>
      <c r="R348" s="60" t="s">
        <v>456</v>
      </c>
    </row>
    <row r="349" spans="1:18" s="288" customFormat="1" ht="12.75" customHeight="1">
      <c r="A349" s="60">
        <v>76</v>
      </c>
      <c r="B349" s="133" t="s">
        <v>2780</v>
      </c>
      <c r="C349" s="289" t="s">
        <v>1647</v>
      </c>
      <c r="D349" s="134" t="s">
        <v>2987</v>
      </c>
      <c r="E349" s="134"/>
      <c r="F349" s="134" t="s">
        <v>2134</v>
      </c>
      <c r="G349" s="134" t="s">
        <v>2135</v>
      </c>
      <c r="H349" s="290" t="s">
        <v>2988</v>
      </c>
      <c r="I349" s="134" t="s">
        <v>2989</v>
      </c>
      <c r="J349" s="134" t="s">
        <v>252</v>
      </c>
      <c r="K349" s="135">
        <v>3</v>
      </c>
      <c r="L349" s="12">
        <v>3317</v>
      </c>
      <c r="M349" s="12">
        <v>7440</v>
      </c>
      <c r="N349" s="12">
        <f t="shared" si="21"/>
        <v>10757</v>
      </c>
      <c r="O349" s="12">
        <v>3317</v>
      </c>
      <c r="P349" s="12">
        <v>7440</v>
      </c>
      <c r="Q349" s="12">
        <f t="shared" si="22"/>
        <v>10757</v>
      </c>
      <c r="R349" s="60" t="s">
        <v>456</v>
      </c>
    </row>
    <row r="350" spans="1:18" s="288" customFormat="1" ht="12.75" customHeight="1">
      <c r="A350" s="60">
        <v>77</v>
      </c>
      <c r="B350" s="133" t="s">
        <v>2780</v>
      </c>
      <c r="C350" s="289" t="s">
        <v>1647</v>
      </c>
      <c r="D350" s="134" t="s">
        <v>2990</v>
      </c>
      <c r="E350" s="134"/>
      <c r="F350" s="134" t="s">
        <v>2134</v>
      </c>
      <c r="G350" s="134" t="s">
        <v>2135</v>
      </c>
      <c r="H350" s="290" t="s">
        <v>2991</v>
      </c>
      <c r="I350" s="134" t="s">
        <v>2992</v>
      </c>
      <c r="J350" s="134" t="s">
        <v>252</v>
      </c>
      <c r="K350" s="135">
        <v>1</v>
      </c>
      <c r="L350" s="12">
        <v>1518</v>
      </c>
      <c r="M350" s="12">
        <v>3461</v>
      </c>
      <c r="N350" s="12">
        <f t="shared" si="21"/>
        <v>4979</v>
      </c>
      <c r="O350" s="12">
        <v>1518</v>
      </c>
      <c r="P350" s="12">
        <v>3461</v>
      </c>
      <c r="Q350" s="12">
        <f t="shared" si="22"/>
        <v>4979</v>
      </c>
      <c r="R350" s="60" t="s">
        <v>456</v>
      </c>
    </row>
    <row r="351" spans="1:18" s="288" customFormat="1" ht="12.75" customHeight="1">
      <c r="A351" s="60">
        <v>78</v>
      </c>
      <c r="B351" s="133" t="s">
        <v>2780</v>
      </c>
      <c r="C351" s="289" t="s">
        <v>1647</v>
      </c>
      <c r="D351" s="134" t="s">
        <v>2993</v>
      </c>
      <c r="E351" s="134"/>
      <c r="F351" s="134" t="s">
        <v>2134</v>
      </c>
      <c r="G351" s="134" t="s">
        <v>2135</v>
      </c>
      <c r="H351" s="290" t="s">
        <v>2994</v>
      </c>
      <c r="I351" s="134" t="s">
        <v>2995</v>
      </c>
      <c r="J351" s="134" t="s">
        <v>252</v>
      </c>
      <c r="K351" s="135">
        <v>3</v>
      </c>
      <c r="L351" s="12">
        <v>1481</v>
      </c>
      <c r="M351" s="12">
        <v>3835</v>
      </c>
      <c r="N351" s="12">
        <f t="shared" si="21"/>
        <v>5316</v>
      </c>
      <c r="O351" s="12">
        <v>1481</v>
      </c>
      <c r="P351" s="12">
        <v>3835</v>
      </c>
      <c r="Q351" s="12">
        <f t="shared" si="22"/>
        <v>5316</v>
      </c>
      <c r="R351" s="60" t="s">
        <v>456</v>
      </c>
    </row>
    <row r="352" spans="1:18" s="288" customFormat="1" ht="12.75" customHeight="1">
      <c r="A352" s="60">
        <v>79</v>
      </c>
      <c r="B352" s="133" t="s">
        <v>2780</v>
      </c>
      <c r="C352" s="289" t="s">
        <v>1647</v>
      </c>
      <c r="D352" s="134" t="s">
        <v>2996</v>
      </c>
      <c r="E352" s="134"/>
      <c r="F352" s="134" t="s">
        <v>2134</v>
      </c>
      <c r="G352" s="134" t="s">
        <v>2135</v>
      </c>
      <c r="H352" s="290" t="s">
        <v>2997</v>
      </c>
      <c r="I352" s="134" t="s">
        <v>2998</v>
      </c>
      <c r="J352" s="134" t="s">
        <v>252</v>
      </c>
      <c r="K352" s="135">
        <v>3</v>
      </c>
      <c r="L352" s="12">
        <v>2006</v>
      </c>
      <c r="M352" s="12">
        <v>5184</v>
      </c>
      <c r="N352" s="12">
        <f t="shared" si="21"/>
        <v>7190</v>
      </c>
      <c r="O352" s="12">
        <v>2006</v>
      </c>
      <c r="P352" s="12">
        <v>5184</v>
      </c>
      <c r="Q352" s="12">
        <f t="shared" si="22"/>
        <v>7190</v>
      </c>
      <c r="R352" s="60" t="s">
        <v>456</v>
      </c>
    </row>
    <row r="353" spans="1:18" s="288" customFormat="1" ht="12.75" customHeight="1">
      <c r="A353" s="60">
        <v>80</v>
      </c>
      <c r="B353" s="133" t="s">
        <v>2780</v>
      </c>
      <c r="C353" s="289" t="s">
        <v>1647</v>
      </c>
      <c r="D353" s="134" t="s">
        <v>2999</v>
      </c>
      <c r="E353" s="134"/>
      <c r="F353" s="134" t="s">
        <v>2134</v>
      </c>
      <c r="G353" s="134" t="s">
        <v>2135</v>
      </c>
      <c r="H353" s="290" t="s">
        <v>3000</v>
      </c>
      <c r="I353" s="134" t="s">
        <v>3001</v>
      </c>
      <c r="J353" s="134" t="s">
        <v>252</v>
      </c>
      <c r="K353" s="135">
        <v>3</v>
      </c>
      <c r="L353" s="12">
        <v>791</v>
      </c>
      <c r="M353" s="12">
        <v>2132</v>
      </c>
      <c r="N353" s="12">
        <f t="shared" si="21"/>
        <v>2923</v>
      </c>
      <c r="O353" s="12">
        <v>791</v>
      </c>
      <c r="P353" s="12">
        <v>2132</v>
      </c>
      <c r="Q353" s="12">
        <f t="shared" si="22"/>
        <v>2923</v>
      </c>
      <c r="R353" s="60" t="s">
        <v>456</v>
      </c>
    </row>
    <row r="354" spans="1:18" s="288" customFormat="1" ht="12.75" customHeight="1">
      <c r="A354" s="60">
        <v>81</v>
      </c>
      <c r="B354" s="133" t="s">
        <v>2780</v>
      </c>
      <c r="C354" s="289" t="s">
        <v>1647</v>
      </c>
      <c r="D354" s="134" t="s">
        <v>3002</v>
      </c>
      <c r="E354" s="134"/>
      <c r="F354" s="134" t="s">
        <v>2134</v>
      </c>
      <c r="G354" s="134" t="s">
        <v>2135</v>
      </c>
      <c r="H354" s="290" t="s">
        <v>3003</v>
      </c>
      <c r="I354" s="134" t="s">
        <v>3004</v>
      </c>
      <c r="J354" s="134" t="s">
        <v>252</v>
      </c>
      <c r="K354" s="135">
        <v>3</v>
      </c>
      <c r="L354" s="12">
        <v>2051</v>
      </c>
      <c r="M354" s="12">
        <v>4406</v>
      </c>
      <c r="N354" s="12">
        <f t="shared" si="21"/>
        <v>6457</v>
      </c>
      <c r="O354" s="12">
        <v>2051</v>
      </c>
      <c r="P354" s="12">
        <v>4406</v>
      </c>
      <c r="Q354" s="12">
        <f t="shared" si="22"/>
        <v>6457</v>
      </c>
      <c r="R354" s="60" t="s">
        <v>456</v>
      </c>
    </row>
    <row r="355" spans="1:18" s="288" customFormat="1" ht="12.75" customHeight="1">
      <c r="A355" s="60">
        <v>82</v>
      </c>
      <c r="B355" s="133" t="s">
        <v>2780</v>
      </c>
      <c r="C355" s="289" t="s">
        <v>1647</v>
      </c>
      <c r="D355" s="134" t="s">
        <v>3005</v>
      </c>
      <c r="E355" s="134"/>
      <c r="F355" s="134" t="s">
        <v>2134</v>
      </c>
      <c r="G355" s="134" t="s">
        <v>2135</v>
      </c>
      <c r="H355" s="290" t="s">
        <v>3006</v>
      </c>
      <c r="I355" s="134" t="s">
        <v>3007</v>
      </c>
      <c r="J355" s="134" t="s">
        <v>252</v>
      </c>
      <c r="K355" s="135">
        <v>3</v>
      </c>
      <c r="L355" s="12">
        <v>1709</v>
      </c>
      <c r="M355" s="12">
        <v>4103</v>
      </c>
      <c r="N355" s="12">
        <f t="shared" si="21"/>
        <v>5812</v>
      </c>
      <c r="O355" s="12">
        <v>1709</v>
      </c>
      <c r="P355" s="12">
        <v>4103</v>
      </c>
      <c r="Q355" s="12">
        <f t="shared" si="22"/>
        <v>5812</v>
      </c>
      <c r="R355" s="60" t="s">
        <v>456</v>
      </c>
    </row>
    <row r="356" spans="1:18" s="288" customFormat="1" ht="12.75" customHeight="1">
      <c r="A356" s="60">
        <v>83</v>
      </c>
      <c r="B356" s="133" t="s">
        <v>2780</v>
      </c>
      <c r="C356" s="289" t="s">
        <v>1647</v>
      </c>
      <c r="D356" s="134" t="s">
        <v>3008</v>
      </c>
      <c r="E356" s="134"/>
      <c r="F356" s="134" t="s">
        <v>2134</v>
      </c>
      <c r="G356" s="134" t="s">
        <v>2135</v>
      </c>
      <c r="H356" s="290" t="s">
        <v>3009</v>
      </c>
      <c r="I356" s="134" t="s">
        <v>3010</v>
      </c>
      <c r="J356" s="134" t="s">
        <v>252</v>
      </c>
      <c r="K356" s="135">
        <v>3</v>
      </c>
      <c r="L356" s="12">
        <v>1559</v>
      </c>
      <c r="M356" s="12">
        <v>4352</v>
      </c>
      <c r="N356" s="12">
        <f t="shared" si="21"/>
        <v>5911</v>
      </c>
      <c r="O356" s="12">
        <v>1559</v>
      </c>
      <c r="P356" s="12">
        <v>4352</v>
      </c>
      <c r="Q356" s="12">
        <f t="shared" si="22"/>
        <v>5911</v>
      </c>
      <c r="R356" s="60" t="s">
        <v>456</v>
      </c>
    </row>
    <row r="357" spans="1:18" s="288" customFormat="1" ht="12.75" customHeight="1">
      <c r="A357" s="60">
        <v>84</v>
      </c>
      <c r="B357" s="133" t="s">
        <v>2780</v>
      </c>
      <c r="C357" s="289" t="s">
        <v>1647</v>
      </c>
      <c r="D357" s="134" t="s">
        <v>3011</v>
      </c>
      <c r="E357" s="134"/>
      <c r="F357" s="134" t="s">
        <v>2134</v>
      </c>
      <c r="G357" s="134" t="s">
        <v>2135</v>
      </c>
      <c r="H357" s="290" t="s">
        <v>3012</v>
      </c>
      <c r="I357" s="134" t="s">
        <v>3013</v>
      </c>
      <c r="J357" s="134" t="s">
        <v>252</v>
      </c>
      <c r="K357" s="135">
        <v>3</v>
      </c>
      <c r="L357" s="12">
        <v>1304</v>
      </c>
      <c r="M357" s="12">
        <v>3283</v>
      </c>
      <c r="N357" s="12">
        <f t="shared" si="21"/>
        <v>4587</v>
      </c>
      <c r="O357" s="12">
        <v>1304</v>
      </c>
      <c r="P357" s="12">
        <v>3283</v>
      </c>
      <c r="Q357" s="12">
        <f t="shared" si="22"/>
        <v>4587</v>
      </c>
      <c r="R357" s="60" t="s">
        <v>456</v>
      </c>
    </row>
    <row r="358" spans="1:18" s="288" customFormat="1" ht="12.75" customHeight="1">
      <c r="A358" s="60">
        <v>85</v>
      </c>
      <c r="B358" s="133" t="s">
        <v>2780</v>
      </c>
      <c r="C358" s="289" t="s">
        <v>1647</v>
      </c>
      <c r="D358" s="134" t="s">
        <v>3014</v>
      </c>
      <c r="E358" s="134"/>
      <c r="F358" s="134" t="s">
        <v>2134</v>
      </c>
      <c r="G358" s="134" t="s">
        <v>2135</v>
      </c>
      <c r="H358" s="290" t="s">
        <v>3015</v>
      </c>
      <c r="I358" s="134" t="s">
        <v>3016</v>
      </c>
      <c r="J358" s="134" t="s">
        <v>252</v>
      </c>
      <c r="K358" s="135">
        <v>4</v>
      </c>
      <c r="L358" s="12">
        <v>2046</v>
      </c>
      <c r="M358" s="12">
        <v>4649</v>
      </c>
      <c r="N358" s="12">
        <f t="shared" si="21"/>
        <v>6695</v>
      </c>
      <c r="O358" s="12">
        <v>2046</v>
      </c>
      <c r="P358" s="12">
        <v>4649</v>
      </c>
      <c r="Q358" s="12">
        <f t="shared" si="22"/>
        <v>6695</v>
      </c>
      <c r="R358" s="60" t="s">
        <v>456</v>
      </c>
    </row>
    <row r="359" spans="1:18" s="288" customFormat="1" ht="12.75" customHeight="1">
      <c r="A359" s="60">
        <v>86</v>
      </c>
      <c r="B359" s="133" t="s">
        <v>2780</v>
      </c>
      <c r="C359" s="289" t="s">
        <v>1647</v>
      </c>
      <c r="D359" s="134" t="s">
        <v>3017</v>
      </c>
      <c r="E359" s="134"/>
      <c r="F359" s="134" t="s">
        <v>2134</v>
      </c>
      <c r="G359" s="134" t="s">
        <v>2135</v>
      </c>
      <c r="H359" s="290" t="s">
        <v>3018</v>
      </c>
      <c r="I359" s="134" t="s">
        <v>3019</v>
      </c>
      <c r="J359" s="134" t="s">
        <v>252</v>
      </c>
      <c r="K359" s="135">
        <v>3</v>
      </c>
      <c r="L359" s="12">
        <v>1889</v>
      </c>
      <c r="M359" s="12">
        <v>4818</v>
      </c>
      <c r="N359" s="12">
        <f t="shared" si="21"/>
        <v>6707</v>
      </c>
      <c r="O359" s="12">
        <v>1889</v>
      </c>
      <c r="P359" s="12">
        <v>4818</v>
      </c>
      <c r="Q359" s="12">
        <f t="shared" si="22"/>
        <v>6707</v>
      </c>
      <c r="R359" s="60" t="s">
        <v>456</v>
      </c>
    </row>
    <row r="360" spans="1:18" s="288" customFormat="1" ht="12.75" customHeight="1">
      <c r="A360" s="60">
        <v>87</v>
      </c>
      <c r="B360" s="133" t="s">
        <v>2780</v>
      </c>
      <c r="C360" s="289" t="s">
        <v>1647</v>
      </c>
      <c r="D360" s="134" t="s">
        <v>3020</v>
      </c>
      <c r="E360" s="134"/>
      <c r="F360" s="134" t="s">
        <v>2134</v>
      </c>
      <c r="G360" s="134" t="s">
        <v>2135</v>
      </c>
      <c r="H360" s="290" t="s">
        <v>3021</v>
      </c>
      <c r="I360" s="134" t="s">
        <v>3022</v>
      </c>
      <c r="J360" s="134" t="s">
        <v>252</v>
      </c>
      <c r="K360" s="135">
        <v>1</v>
      </c>
      <c r="L360" s="12">
        <v>1394</v>
      </c>
      <c r="M360" s="12">
        <v>3472</v>
      </c>
      <c r="N360" s="12">
        <f t="shared" si="21"/>
        <v>4866</v>
      </c>
      <c r="O360" s="12">
        <v>1394</v>
      </c>
      <c r="P360" s="12">
        <v>3472</v>
      </c>
      <c r="Q360" s="12">
        <f t="shared" si="22"/>
        <v>4866</v>
      </c>
      <c r="R360" s="60" t="s">
        <v>456</v>
      </c>
    </row>
    <row r="361" spans="1:18" s="288" customFormat="1" ht="12.75" customHeight="1">
      <c r="A361" s="60">
        <v>88</v>
      </c>
      <c r="B361" s="133" t="s">
        <v>2780</v>
      </c>
      <c r="C361" s="289" t="s">
        <v>1647</v>
      </c>
      <c r="D361" s="134" t="s">
        <v>3023</v>
      </c>
      <c r="E361" s="134"/>
      <c r="F361" s="134" t="s">
        <v>2134</v>
      </c>
      <c r="G361" s="134" t="s">
        <v>2135</v>
      </c>
      <c r="H361" s="290" t="s">
        <v>3024</v>
      </c>
      <c r="I361" s="134" t="s">
        <v>3025</v>
      </c>
      <c r="J361" s="134" t="s">
        <v>252</v>
      </c>
      <c r="K361" s="135">
        <v>3</v>
      </c>
      <c r="L361" s="12">
        <v>4030</v>
      </c>
      <c r="M361" s="12">
        <v>8069</v>
      </c>
      <c r="N361" s="12">
        <f t="shared" si="21"/>
        <v>12099</v>
      </c>
      <c r="O361" s="12">
        <v>4030</v>
      </c>
      <c r="P361" s="12">
        <v>8069</v>
      </c>
      <c r="Q361" s="12">
        <f t="shared" si="22"/>
        <v>12099</v>
      </c>
      <c r="R361" s="60" t="s">
        <v>456</v>
      </c>
    </row>
    <row r="362" spans="1:18" s="288" customFormat="1" ht="12.75" customHeight="1">
      <c r="A362" s="60">
        <v>89</v>
      </c>
      <c r="B362" s="133" t="s">
        <v>2780</v>
      </c>
      <c r="C362" s="289" t="s">
        <v>1647</v>
      </c>
      <c r="D362" s="134" t="s">
        <v>3026</v>
      </c>
      <c r="E362" s="134"/>
      <c r="F362" s="134" t="s">
        <v>2134</v>
      </c>
      <c r="G362" s="134" t="s">
        <v>2135</v>
      </c>
      <c r="H362" s="290" t="s">
        <v>3027</v>
      </c>
      <c r="I362" s="134" t="s">
        <v>3028</v>
      </c>
      <c r="J362" s="134" t="s">
        <v>252</v>
      </c>
      <c r="K362" s="135">
        <v>9</v>
      </c>
      <c r="L362" s="12">
        <v>2987</v>
      </c>
      <c r="M362" s="12">
        <v>8368</v>
      </c>
      <c r="N362" s="12">
        <f t="shared" si="21"/>
        <v>11355</v>
      </c>
      <c r="O362" s="12">
        <v>2987</v>
      </c>
      <c r="P362" s="12">
        <v>8368</v>
      </c>
      <c r="Q362" s="12">
        <f t="shared" si="22"/>
        <v>11355</v>
      </c>
      <c r="R362" s="60" t="s">
        <v>456</v>
      </c>
    </row>
    <row r="363" spans="1:18" s="288" customFormat="1" ht="12.75" customHeight="1">
      <c r="A363" s="60">
        <v>90</v>
      </c>
      <c r="B363" s="133" t="s">
        <v>2780</v>
      </c>
      <c r="C363" s="289" t="s">
        <v>1647</v>
      </c>
      <c r="D363" s="134" t="s">
        <v>3029</v>
      </c>
      <c r="E363" s="134"/>
      <c r="F363" s="134" t="s">
        <v>2134</v>
      </c>
      <c r="G363" s="134" t="s">
        <v>2135</v>
      </c>
      <c r="H363" s="290" t="s">
        <v>3030</v>
      </c>
      <c r="I363" s="134" t="s">
        <v>3031</v>
      </c>
      <c r="J363" s="134" t="s">
        <v>252</v>
      </c>
      <c r="K363" s="135">
        <v>3</v>
      </c>
      <c r="L363" s="12">
        <v>3039</v>
      </c>
      <c r="M363" s="12">
        <v>9832</v>
      </c>
      <c r="N363" s="12">
        <f t="shared" si="21"/>
        <v>12871</v>
      </c>
      <c r="O363" s="12">
        <v>3039</v>
      </c>
      <c r="P363" s="12">
        <v>9832</v>
      </c>
      <c r="Q363" s="12">
        <f t="shared" si="22"/>
        <v>12871</v>
      </c>
      <c r="R363" s="60" t="s">
        <v>456</v>
      </c>
    </row>
    <row r="364" spans="1:18" s="288" customFormat="1" ht="12.75" customHeight="1">
      <c r="A364" s="60">
        <v>91</v>
      </c>
      <c r="B364" s="133" t="s">
        <v>2780</v>
      </c>
      <c r="C364" s="289" t="s">
        <v>1647</v>
      </c>
      <c r="D364" s="134" t="s">
        <v>3032</v>
      </c>
      <c r="E364" s="134"/>
      <c r="F364" s="134" t="s">
        <v>2134</v>
      </c>
      <c r="G364" s="134" t="s">
        <v>2135</v>
      </c>
      <c r="H364" s="290" t="s">
        <v>3033</v>
      </c>
      <c r="I364" s="134" t="s">
        <v>3034</v>
      </c>
      <c r="J364" s="134" t="s">
        <v>252</v>
      </c>
      <c r="K364" s="135">
        <v>2</v>
      </c>
      <c r="L364" s="12">
        <v>508</v>
      </c>
      <c r="M364" s="12">
        <v>1265</v>
      </c>
      <c r="N364" s="12">
        <f t="shared" si="21"/>
        <v>1773</v>
      </c>
      <c r="O364" s="12">
        <v>508</v>
      </c>
      <c r="P364" s="12">
        <v>1265</v>
      </c>
      <c r="Q364" s="12">
        <f t="shared" si="22"/>
        <v>1773</v>
      </c>
      <c r="R364" s="60" t="s">
        <v>456</v>
      </c>
    </row>
    <row r="365" spans="1:18" s="288" customFormat="1" ht="12.75" customHeight="1">
      <c r="A365" s="60">
        <v>92</v>
      </c>
      <c r="B365" s="133" t="s">
        <v>2780</v>
      </c>
      <c r="C365" s="289" t="s">
        <v>1647</v>
      </c>
      <c r="D365" s="134" t="s">
        <v>3035</v>
      </c>
      <c r="E365" s="134"/>
      <c r="F365" s="134" t="s">
        <v>2134</v>
      </c>
      <c r="G365" s="134" t="s">
        <v>2135</v>
      </c>
      <c r="H365" s="290" t="s">
        <v>3036</v>
      </c>
      <c r="I365" s="134" t="s">
        <v>3037</v>
      </c>
      <c r="J365" s="134" t="s">
        <v>252</v>
      </c>
      <c r="K365" s="135">
        <v>4</v>
      </c>
      <c r="L365" s="12">
        <v>3371</v>
      </c>
      <c r="M365" s="12">
        <v>6372</v>
      </c>
      <c r="N365" s="12">
        <f t="shared" si="21"/>
        <v>9743</v>
      </c>
      <c r="O365" s="12">
        <v>3371</v>
      </c>
      <c r="P365" s="12">
        <v>6372</v>
      </c>
      <c r="Q365" s="12">
        <f t="shared" si="22"/>
        <v>9743</v>
      </c>
      <c r="R365" s="60" t="s">
        <v>456</v>
      </c>
    </row>
    <row r="366" spans="1:18" s="288" customFormat="1" ht="12.75" customHeight="1">
      <c r="A366" s="60">
        <v>93</v>
      </c>
      <c r="B366" s="133" t="s">
        <v>2780</v>
      </c>
      <c r="C366" s="289" t="s">
        <v>1647</v>
      </c>
      <c r="D366" s="134" t="s">
        <v>3038</v>
      </c>
      <c r="E366" s="134"/>
      <c r="F366" s="134" t="s">
        <v>2134</v>
      </c>
      <c r="G366" s="134" t="s">
        <v>2135</v>
      </c>
      <c r="H366" s="290" t="s">
        <v>3039</v>
      </c>
      <c r="I366" s="134" t="s">
        <v>3040</v>
      </c>
      <c r="J366" s="134" t="s">
        <v>252</v>
      </c>
      <c r="K366" s="135">
        <v>14</v>
      </c>
      <c r="L366" s="12">
        <v>4200</v>
      </c>
      <c r="M366" s="12">
        <v>9800</v>
      </c>
      <c r="N366" s="12">
        <f t="shared" si="21"/>
        <v>14000</v>
      </c>
      <c r="O366" s="12">
        <v>4200</v>
      </c>
      <c r="P366" s="12">
        <v>9800</v>
      </c>
      <c r="Q366" s="12">
        <f t="shared" si="22"/>
        <v>14000</v>
      </c>
      <c r="R366" s="60" t="s">
        <v>456</v>
      </c>
    </row>
    <row r="367" spans="1:18" s="288" customFormat="1" ht="12.75" customHeight="1">
      <c r="A367" s="60">
        <v>94</v>
      </c>
      <c r="B367" s="133" t="s">
        <v>2780</v>
      </c>
      <c r="C367" s="289" t="s">
        <v>1647</v>
      </c>
      <c r="D367" s="134" t="s">
        <v>3041</v>
      </c>
      <c r="E367" s="134"/>
      <c r="F367" s="134" t="s">
        <v>2134</v>
      </c>
      <c r="G367" s="134" t="s">
        <v>2135</v>
      </c>
      <c r="H367" s="290" t="s">
        <v>3042</v>
      </c>
      <c r="I367" s="134" t="s">
        <v>3043</v>
      </c>
      <c r="J367" s="134" t="s">
        <v>252</v>
      </c>
      <c r="K367" s="135">
        <v>3</v>
      </c>
      <c r="L367" s="12">
        <v>2097</v>
      </c>
      <c r="M367" s="12">
        <v>4203</v>
      </c>
      <c r="N367" s="12">
        <f t="shared" si="21"/>
        <v>6300</v>
      </c>
      <c r="O367" s="12">
        <v>2097</v>
      </c>
      <c r="P367" s="12">
        <v>4203</v>
      </c>
      <c r="Q367" s="12">
        <f t="shared" si="22"/>
        <v>6300</v>
      </c>
      <c r="R367" s="60" t="s">
        <v>456</v>
      </c>
    </row>
    <row r="368" spans="1:18" s="288" customFormat="1" ht="12.75" customHeight="1">
      <c r="A368" s="60">
        <v>95</v>
      </c>
      <c r="B368" s="133" t="s">
        <v>2780</v>
      </c>
      <c r="C368" s="289" t="s">
        <v>1647</v>
      </c>
      <c r="D368" s="134" t="s">
        <v>3044</v>
      </c>
      <c r="E368" s="134"/>
      <c r="F368" s="134" t="s">
        <v>2134</v>
      </c>
      <c r="G368" s="134" t="s">
        <v>2135</v>
      </c>
      <c r="H368" s="290" t="s">
        <v>3045</v>
      </c>
      <c r="I368" s="134" t="s">
        <v>3046</v>
      </c>
      <c r="J368" s="134" t="s">
        <v>252</v>
      </c>
      <c r="K368" s="135">
        <v>4</v>
      </c>
      <c r="L368" s="12">
        <v>583</v>
      </c>
      <c r="M368" s="12">
        <v>1114</v>
      </c>
      <c r="N368" s="12">
        <f t="shared" si="21"/>
        <v>1697</v>
      </c>
      <c r="O368" s="12">
        <v>583</v>
      </c>
      <c r="P368" s="12">
        <v>1114</v>
      </c>
      <c r="Q368" s="12">
        <f t="shared" si="22"/>
        <v>1697</v>
      </c>
      <c r="R368" s="60" t="s">
        <v>456</v>
      </c>
    </row>
    <row r="369" spans="1:18" s="288" customFormat="1" ht="12.75" customHeight="1">
      <c r="A369" s="60">
        <v>96</v>
      </c>
      <c r="B369" s="133" t="s">
        <v>2780</v>
      </c>
      <c r="C369" s="289" t="s">
        <v>1647</v>
      </c>
      <c r="D369" s="134" t="s">
        <v>3047</v>
      </c>
      <c r="E369" s="134" t="s">
        <v>3048</v>
      </c>
      <c r="F369" s="134" t="s">
        <v>2134</v>
      </c>
      <c r="G369" s="134" t="s">
        <v>2135</v>
      </c>
      <c r="H369" s="290" t="s">
        <v>3049</v>
      </c>
      <c r="I369" s="134" t="s">
        <v>3050</v>
      </c>
      <c r="J369" s="134" t="s">
        <v>252</v>
      </c>
      <c r="K369" s="135">
        <v>5</v>
      </c>
      <c r="L369" s="12">
        <v>3800</v>
      </c>
      <c r="M369" s="12">
        <v>11178</v>
      </c>
      <c r="N369" s="12">
        <f t="shared" si="21"/>
        <v>14978</v>
      </c>
      <c r="O369" s="12">
        <v>3800</v>
      </c>
      <c r="P369" s="12">
        <v>11178</v>
      </c>
      <c r="Q369" s="12">
        <f t="shared" si="22"/>
        <v>14978</v>
      </c>
      <c r="R369" s="60" t="s">
        <v>456</v>
      </c>
    </row>
    <row r="370" spans="1:18" s="288" customFormat="1" ht="12.75" customHeight="1">
      <c r="A370" s="60">
        <v>97</v>
      </c>
      <c r="B370" s="133" t="s">
        <v>2780</v>
      </c>
      <c r="C370" s="289" t="s">
        <v>1647</v>
      </c>
      <c r="D370" s="134" t="s">
        <v>3051</v>
      </c>
      <c r="E370" s="134"/>
      <c r="F370" s="134" t="s">
        <v>2134</v>
      </c>
      <c r="G370" s="134" t="s">
        <v>2135</v>
      </c>
      <c r="H370" s="290" t="s">
        <v>3052</v>
      </c>
      <c r="I370" s="134">
        <v>94710039</v>
      </c>
      <c r="J370" s="134" t="s">
        <v>252</v>
      </c>
      <c r="K370" s="135">
        <v>14</v>
      </c>
      <c r="L370" s="12">
        <v>928</v>
      </c>
      <c r="M370" s="12">
        <v>2524</v>
      </c>
      <c r="N370" s="12">
        <f t="shared" si="21"/>
        <v>3452</v>
      </c>
      <c r="O370" s="12">
        <v>928</v>
      </c>
      <c r="P370" s="12">
        <v>2524</v>
      </c>
      <c r="Q370" s="12">
        <f t="shared" si="22"/>
        <v>3452</v>
      </c>
      <c r="R370" s="60" t="s">
        <v>456</v>
      </c>
    </row>
    <row r="371" spans="1:18" s="288" customFormat="1" ht="12.75" customHeight="1">
      <c r="A371" s="60">
        <v>98</v>
      </c>
      <c r="B371" s="133" t="s">
        <v>2780</v>
      </c>
      <c r="C371" s="289" t="s">
        <v>1647</v>
      </c>
      <c r="D371" s="134" t="s">
        <v>3053</v>
      </c>
      <c r="E371" s="134"/>
      <c r="F371" s="134" t="s">
        <v>2134</v>
      </c>
      <c r="G371" s="134" t="s">
        <v>2135</v>
      </c>
      <c r="H371" s="290" t="s">
        <v>3054</v>
      </c>
      <c r="I371" s="134" t="s">
        <v>3055</v>
      </c>
      <c r="J371" s="134" t="s">
        <v>252</v>
      </c>
      <c r="K371" s="135">
        <v>33</v>
      </c>
      <c r="L371" s="12">
        <v>19700</v>
      </c>
      <c r="M371" s="12">
        <v>36586</v>
      </c>
      <c r="N371" s="12">
        <f t="shared" si="21"/>
        <v>56286</v>
      </c>
      <c r="O371" s="12">
        <v>19700</v>
      </c>
      <c r="P371" s="12">
        <v>36586</v>
      </c>
      <c r="Q371" s="12">
        <f t="shared" si="22"/>
        <v>56286</v>
      </c>
      <c r="R371" s="60" t="s">
        <v>456</v>
      </c>
    </row>
    <row r="372" spans="1:18" s="288" customFormat="1" ht="12.75" customHeight="1">
      <c r="A372" s="60">
        <v>99</v>
      </c>
      <c r="B372" s="133" t="s">
        <v>2780</v>
      </c>
      <c r="C372" s="289" t="s">
        <v>1647</v>
      </c>
      <c r="D372" s="134" t="s">
        <v>3056</v>
      </c>
      <c r="E372" s="134"/>
      <c r="F372" s="134" t="s">
        <v>2134</v>
      </c>
      <c r="G372" s="134" t="s">
        <v>2135</v>
      </c>
      <c r="H372" s="290" t="s">
        <v>3057</v>
      </c>
      <c r="I372" s="134" t="s">
        <v>3058</v>
      </c>
      <c r="J372" s="134" t="s">
        <v>252</v>
      </c>
      <c r="K372" s="135">
        <v>3</v>
      </c>
      <c r="L372" s="12">
        <v>1606</v>
      </c>
      <c r="M372" s="12">
        <v>2984</v>
      </c>
      <c r="N372" s="12">
        <f t="shared" si="21"/>
        <v>4590</v>
      </c>
      <c r="O372" s="12">
        <v>1606</v>
      </c>
      <c r="P372" s="12">
        <v>2984</v>
      </c>
      <c r="Q372" s="12">
        <f t="shared" si="22"/>
        <v>4590</v>
      </c>
      <c r="R372" s="60" t="s">
        <v>456</v>
      </c>
    </row>
    <row r="373" spans="1:18" s="288" customFormat="1" ht="12.75" customHeight="1">
      <c r="A373" s="60">
        <v>100</v>
      </c>
      <c r="B373" s="133" t="s">
        <v>2780</v>
      </c>
      <c r="C373" s="289" t="s">
        <v>1647</v>
      </c>
      <c r="D373" s="134" t="s">
        <v>2171</v>
      </c>
      <c r="E373" s="134"/>
      <c r="F373" s="134" t="s">
        <v>2134</v>
      </c>
      <c r="G373" s="134" t="s">
        <v>2135</v>
      </c>
      <c r="H373" s="290" t="s">
        <v>3059</v>
      </c>
      <c r="I373" s="134" t="s">
        <v>3060</v>
      </c>
      <c r="J373" s="134" t="s">
        <v>252</v>
      </c>
      <c r="K373" s="135">
        <v>3</v>
      </c>
      <c r="L373" s="12">
        <v>8570</v>
      </c>
      <c r="M373" s="12">
        <v>15917</v>
      </c>
      <c r="N373" s="12">
        <f t="shared" si="21"/>
        <v>24487</v>
      </c>
      <c r="O373" s="12">
        <v>8570</v>
      </c>
      <c r="P373" s="12">
        <v>15917</v>
      </c>
      <c r="Q373" s="12">
        <f t="shared" si="22"/>
        <v>24487</v>
      </c>
      <c r="R373" s="60" t="s">
        <v>456</v>
      </c>
    </row>
    <row r="374" spans="1:18" s="288" customFormat="1" ht="12.75" customHeight="1">
      <c r="A374" s="60">
        <v>101</v>
      </c>
      <c r="B374" s="133" t="s">
        <v>2780</v>
      </c>
      <c r="C374" s="289" t="s">
        <v>1647</v>
      </c>
      <c r="D374" s="134" t="s">
        <v>3061</v>
      </c>
      <c r="E374" s="134"/>
      <c r="F374" s="134" t="s">
        <v>2134</v>
      </c>
      <c r="G374" s="134" t="s">
        <v>2135</v>
      </c>
      <c r="H374" s="290" t="s">
        <v>3062</v>
      </c>
      <c r="I374" s="134" t="s">
        <v>3063</v>
      </c>
      <c r="J374" s="134" t="s">
        <v>252</v>
      </c>
      <c r="K374" s="135">
        <v>6</v>
      </c>
      <c r="L374" s="12">
        <v>11864</v>
      </c>
      <c r="M374" s="12">
        <v>22033</v>
      </c>
      <c r="N374" s="12">
        <f t="shared" si="21"/>
        <v>33897</v>
      </c>
      <c r="O374" s="12">
        <v>11864</v>
      </c>
      <c r="P374" s="12">
        <v>22033</v>
      </c>
      <c r="Q374" s="12">
        <f t="shared" si="22"/>
        <v>33897</v>
      </c>
      <c r="R374" s="60" t="s">
        <v>456</v>
      </c>
    </row>
    <row r="375" spans="1:18" s="288" customFormat="1" ht="12.75" customHeight="1">
      <c r="A375" s="60">
        <v>102</v>
      </c>
      <c r="B375" s="133" t="s">
        <v>2780</v>
      </c>
      <c r="C375" s="289" t="s">
        <v>1647</v>
      </c>
      <c r="D375" s="134" t="s">
        <v>3056</v>
      </c>
      <c r="E375" s="134"/>
      <c r="F375" s="134" t="s">
        <v>2134</v>
      </c>
      <c r="G375" s="134" t="s">
        <v>2135</v>
      </c>
      <c r="H375" s="290" t="s">
        <v>3064</v>
      </c>
      <c r="I375" s="134" t="s">
        <v>3065</v>
      </c>
      <c r="J375" s="134" t="s">
        <v>252</v>
      </c>
      <c r="K375" s="135">
        <v>3</v>
      </c>
      <c r="L375" s="12">
        <v>4938</v>
      </c>
      <c r="M375" s="12">
        <v>9171</v>
      </c>
      <c r="N375" s="12">
        <f t="shared" si="21"/>
        <v>14109</v>
      </c>
      <c r="O375" s="12">
        <v>4938</v>
      </c>
      <c r="P375" s="12">
        <v>9171</v>
      </c>
      <c r="Q375" s="12">
        <f t="shared" si="22"/>
        <v>14109</v>
      </c>
      <c r="R375" s="60" t="s">
        <v>456</v>
      </c>
    </row>
    <row r="376" spans="1:18" s="288" customFormat="1" ht="12.75" customHeight="1">
      <c r="A376" s="60">
        <v>103</v>
      </c>
      <c r="B376" s="133" t="s">
        <v>2780</v>
      </c>
      <c r="C376" s="289" t="s">
        <v>1647</v>
      </c>
      <c r="D376" s="134" t="s">
        <v>3066</v>
      </c>
      <c r="E376" s="134"/>
      <c r="F376" s="134" t="s">
        <v>2134</v>
      </c>
      <c r="G376" s="134" t="s">
        <v>2135</v>
      </c>
      <c r="H376" s="290" t="s">
        <v>3067</v>
      </c>
      <c r="I376" s="134" t="s">
        <v>3068</v>
      </c>
      <c r="J376" s="134" t="s">
        <v>252</v>
      </c>
      <c r="K376" s="135">
        <v>3</v>
      </c>
      <c r="L376" s="12">
        <v>15445</v>
      </c>
      <c r="M376" s="12">
        <v>28684</v>
      </c>
      <c r="N376" s="12">
        <f t="shared" si="21"/>
        <v>44129</v>
      </c>
      <c r="O376" s="12">
        <v>15445</v>
      </c>
      <c r="P376" s="12">
        <v>28684</v>
      </c>
      <c r="Q376" s="12">
        <f t="shared" si="22"/>
        <v>44129</v>
      </c>
      <c r="R376" s="60" t="s">
        <v>456</v>
      </c>
    </row>
    <row r="377" spans="1:18" s="288" customFormat="1" ht="12.75" customHeight="1">
      <c r="A377" s="60">
        <v>104</v>
      </c>
      <c r="B377" s="133" t="s">
        <v>2780</v>
      </c>
      <c r="C377" s="289" t="s">
        <v>1647</v>
      </c>
      <c r="D377" s="134" t="s">
        <v>3069</v>
      </c>
      <c r="E377" s="134"/>
      <c r="F377" s="134" t="s">
        <v>2134</v>
      </c>
      <c r="G377" s="134" t="s">
        <v>2135</v>
      </c>
      <c r="H377" s="290" t="s">
        <v>3070</v>
      </c>
      <c r="I377" s="134" t="s">
        <v>3071</v>
      </c>
      <c r="J377" s="134" t="s">
        <v>252</v>
      </c>
      <c r="K377" s="135">
        <v>1</v>
      </c>
      <c r="L377" s="12">
        <v>604</v>
      </c>
      <c r="M377" s="12">
        <v>1123</v>
      </c>
      <c r="N377" s="12">
        <f t="shared" si="21"/>
        <v>1727</v>
      </c>
      <c r="O377" s="12">
        <v>604</v>
      </c>
      <c r="P377" s="12">
        <v>1123</v>
      </c>
      <c r="Q377" s="12">
        <f t="shared" si="22"/>
        <v>1727</v>
      </c>
      <c r="R377" s="60" t="s">
        <v>456</v>
      </c>
    </row>
    <row r="378" spans="1:18" s="288" customFormat="1" ht="12.75" customHeight="1">
      <c r="A378" s="60">
        <v>105</v>
      </c>
      <c r="B378" s="133" t="s">
        <v>2780</v>
      </c>
      <c r="C378" s="289" t="s">
        <v>1647</v>
      </c>
      <c r="D378" s="134" t="s">
        <v>3072</v>
      </c>
      <c r="E378" s="134"/>
      <c r="F378" s="134" t="s">
        <v>2134</v>
      </c>
      <c r="G378" s="134" t="s">
        <v>2135</v>
      </c>
      <c r="H378" s="290" t="s">
        <v>3073</v>
      </c>
      <c r="I378" s="134" t="s">
        <v>3074</v>
      </c>
      <c r="J378" s="134" t="s">
        <v>252</v>
      </c>
      <c r="K378" s="135">
        <v>1</v>
      </c>
      <c r="L378" s="12">
        <v>2715</v>
      </c>
      <c r="M378" s="12">
        <v>5043</v>
      </c>
      <c r="N378" s="12">
        <f t="shared" si="21"/>
        <v>7758</v>
      </c>
      <c r="O378" s="12">
        <v>2715</v>
      </c>
      <c r="P378" s="12">
        <v>5043</v>
      </c>
      <c r="Q378" s="12">
        <f t="shared" si="22"/>
        <v>7758</v>
      </c>
      <c r="R378" s="60" t="s">
        <v>456</v>
      </c>
    </row>
    <row r="379" spans="1:18" s="288" customFormat="1" ht="12.75" customHeight="1">
      <c r="A379" s="60">
        <v>106</v>
      </c>
      <c r="B379" s="133" t="s">
        <v>2780</v>
      </c>
      <c r="C379" s="289" t="s">
        <v>1647</v>
      </c>
      <c r="D379" s="134" t="s">
        <v>3075</v>
      </c>
      <c r="E379" s="134"/>
      <c r="F379" s="134" t="s">
        <v>2134</v>
      </c>
      <c r="G379" s="134" t="s">
        <v>2135</v>
      </c>
      <c r="H379" s="290" t="s">
        <v>3076</v>
      </c>
      <c r="I379" s="134" t="s">
        <v>3077</v>
      </c>
      <c r="J379" s="134" t="s">
        <v>252</v>
      </c>
      <c r="K379" s="135">
        <v>3</v>
      </c>
      <c r="L379" s="12">
        <v>40</v>
      </c>
      <c r="M379" s="12">
        <v>60</v>
      </c>
      <c r="N379" s="12">
        <f t="shared" si="21"/>
        <v>100</v>
      </c>
      <c r="O379" s="12">
        <v>40</v>
      </c>
      <c r="P379" s="12">
        <v>60</v>
      </c>
      <c r="Q379" s="12">
        <f t="shared" si="22"/>
        <v>100</v>
      </c>
      <c r="R379" s="60" t="s">
        <v>456</v>
      </c>
    </row>
    <row r="380" spans="1:18" s="288" customFormat="1" ht="12.75" customHeight="1">
      <c r="A380" s="60">
        <v>107</v>
      </c>
      <c r="B380" s="133" t="s">
        <v>2780</v>
      </c>
      <c r="C380" s="289" t="s">
        <v>1647</v>
      </c>
      <c r="D380" s="134" t="s">
        <v>3078</v>
      </c>
      <c r="E380" s="134"/>
      <c r="F380" s="134" t="s">
        <v>2134</v>
      </c>
      <c r="G380" s="134" t="s">
        <v>2135</v>
      </c>
      <c r="H380" s="290" t="s">
        <v>3079</v>
      </c>
      <c r="I380" s="134" t="s">
        <v>3080</v>
      </c>
      <c r="J380" s="134" t="s">
        <v>252</v>
      </c>
      <c r="K380" s="135">
        <v>2</v>
      </c>
      <c r="L380" s="12">
        <v>3463</v>
      </c>
      <c r="M380" s="12">
        <v>6431</v>
      </c>
      <c r="N380" s="12">
        <f t="shared" si="21"/>
        <v>9894</v>
      </c>
      <c r="O380" s="12">
        <v>3463</v>
      </c>
      <c r="P380" s="12">
        <v>6431</v>
      </c>
      <c r="Q380" s="12">
        <f t="shared" si="22"/>
        <v>9894</v>
      </c>
      <c r="R380" s="60" t="s">
        <v>456</v>
      </c>
    </row>
    <row r="381" spans="1:18" s="288" customFormat="1" ht="12.75" customHeight="1">
      <c r="A381" s="60">
        <v>108</v>
      </c>
      <c r="B381" s="133" t="s">
        <v>2780</v>
      </c>
      <c r="C381" s="289" t="s">
        <v>1647</v>
      </c>
      <c r="D381" s="134" t="s">
        <v>3081</v>
      </c>
      <c r="E381" s="134" t="s">
        <v>3082</v>
      </c>
      <c r="F381" s="134" t="s">
        <v>2134</v>
      </c>
      <c r="G381" s="134" t="s">
        <v>2135</v>
      </c>
      <c r="H381" s="290" t="s">
        <v>3083</v>
      </c>
      <c r="I381" s="134" t="s">
        <v>3084</v>
      </c>
      <c r="J381" s="134" t="s">
        <v>241</v>
      </c>
      <c r="K381" s="135">
        <v>12</v>
      </c>
      <c r="L381" s="12">
        <v>22182</v>
      </c>
      <c r="M381" s="12">
        <v>0</v>
      </c>
      <c r="N381" s="12">
        <f t="shared" si="21"/>
        <v>22182</v>
      </c>
      <c r="O381" s="12">
        <v>22182</v>
      </c>
      <c r="P381" s="12">
        <v>0</v>
      </c>
      <c r="Q381" s="12">
        <f t="shared" si="22"/>
        <v>22182</v>
      </c>
      <c r="R381" s="60" t="s">
        <v>456</v>
      </c>
    </row>
    <row r="382" spans="1:18" s="288" customFormat="1" ht="12.75" customHeight="1">
      <c r="A382" s="60">
        <v>109</v>
      </c>
      <c r="B382" s="133" t="s">
        <v>2780</v>
      </c>
      <c r="C382" s="289" t="s">
        <v>1647</v>
      </c>
      <c r="D382" s="134" t="s">
        <v>3085</v>
      </c>
      <c r="E382" s="134" t="s">
        <v>3086</v>
      </c>
      <c r="F382" s="134" t="s">
        <v>2134</v>
      </c>
      <c r="G382" s="134" t="s">
        <v>2135</v>
      </c>
      <c r="H382" s="290" t="s">
        <v>3087</v>
      </c>
      <c r="I382" s="134" t="s">
        <v>3088</v>
      </c>
      <c r="J382" s="134" t="s">
        <v>252</v>
      </c>
      <c r="K382" s="135">
        <v>1</v>
      </c>
      <c r="L382" s="12">
        <v>726</v>
      </c>
      <c r="M382" s="12">
        <v>1348</v>
      </c>
      <c r="N382" s="12">
        <f t="shared" si="21"/>
        <v>2074</v>
      </c>
      <c r="O382" s="12">
        <v>726</v>
      </c>
      <c r="P382" s="12">
        <v>1348</v>
      </c>
      <c r="Q382" s="12">
        <f t="shared" si="22"/>
        <v>2074</v>
      </c>
      <c r="R382" s="60" t="s">
        <v>456</v>
      </c>
    </row>
    <row r="383" spans="1:18" s="288" customFormat="1" ht="12.75" customHeight="1">
      <c r="A383" s="60">
        <v>110</v>
      </c>
      <c r="B383" s="133" t="s">
        <v>2780</v>
      </c>
      <c r="C383" s="289" t="s">
        <v>1647</v>
      </c>
      <c r="D383" s="134" t="s">
        <v>3089</v>
      </c>
      <c r="E383" s="134"/>
      <c r="F383" s="134" t="s">
        <v>2134</v>
      </c>
      <c r="G383" s="134" t="s">
        <v>2135</v>
      </c>
      <c r="H383" s="290" t="s">
        <v>3090</v>
      </c>
      <c r="I383" s="134" t="s">
        <v>3091</v>
      </c>
      <c r="J383" s="134" t="s">
        <v>252</v>
      </c>
      <c r="K383" s="135">
        <v>7</v>
      </c>
      <c r="L383" s="12">
        <v>330</v>
      </c>
      <c r="M383" s="12">
        <v>613</v>
      </c>
      <c r="N383" s="12">
        <f t="shared" si="21"/>
        <v>943</v>
      </c>
      <c r="O383" s="12">
        <v>330</v>
      </c>
      <c r="P383" s="12">
        <v>613</v>
      </c>
      <c r="Q383" s="12">
        <f t="shared" si="22"/>
        <v>943</v>
      </c>
      <c r="R383" s="60" t="s">
        <v>456</v>
      </c>
    </row>
    <row r="384" spans="1:18" s="288" customFormat="1" ht="12.75" customHeight="1">
      <c r="A384" s="60">
        <v>111</v>
      </c>
      <c r="B384" s="133" t="s">
        <v>2780</v>
      </c>
      <c r="C384" s="289" t="s">
        <v>1647</v>
      </c>
      <c r="D384" s="134" t="s">
        <v>3092</v>
      </c>
      <c r="E384" s="134"/>
      <c r="F384" s="134" t="s">
        <v>2134</v>
      </c>
      <c r="G384" s="134" t="s">
        <v>2135</v>
      </c>
      <c r="H384" s="290" t="s">
        <v>3093</v>
      </c>
      <c r="I384" s="134" t="s">
        <v>3094</v>
      </c>
      <c r="J384" s="134" t="s">
        <v>252</v>
      </c>
      <c r="K384" s="135">
        <v>7</v>
      </c>
      <c r="L384" s="12">
        <v>2601</v>
      </c>
      <c r="M384" s="12">
        <v>4830</v>
      </c>
      <c r="N384" s="12">
        <f t="shared" si="21"/>
        <v>7431</v>
      </c>
      <c r="O384" s="12">
        <v>2601</v>
      </c>
      <c r="P384" s="12">
        <v>4830</v>
      </c>
      <c r="Q384" s="12">
        <f t="shared" si="22"/>
        <v>7431</v>
      </c>
      <c r="R384" s="60" t="s">
        <v>456</v>
      </c>
    </row>
    <row r="385" spans="1:24" s="288" customFormat="1" ht="12.75" customHeight="1">
      <c r="A385" s="60">
        <v>112</v>
      </c>
      <c r="B385" s="133" t="s">
        <v>2780</v>
      </c>
      <c r="C385" s="289" t="s">
        <v>1647</v>
      </c>
      <c r="D385" s="134" t="s">
        <v>3095</v>
      </c>
      <c r="E385" s="134" t="s">
        <v>3096</v>
      </c>
      <c r="F385" s="134" t="s">
        <v>2134</v>
      </c>
      <c r="G385" s="134" t="s">
        <v>2135</v>
      </c>
      <c r="H385" s="290" t="s">
        <v>3097</v>
      </c>
      <c r="I385" s="134" t="s">
        <v>3098</v>
      </c>
      <c r="J385" s="134" t="s">
        <v>241</v>
      </c>
      <c r="K385" s="135">
        <v>2</v>
      </c>
      <c r="L385" s="12">
        <v>1293</v>
      </c>
      <c r="M385" s="12">
        <v>0</v>
      </c>
      <c r="N385" s="12">
        <f t="shared" si="21"/>
        <v>1293</v>
      </c>
      <c r="O385" s="12">
        <v>1293</v>
      </c>
      <c r="P385" s="12">
        <v>0</v>
      </c>
      <c r="Q385" s="12">
        <f t="shared" si="22"/>
        <v>1293</v>
      </c>
      <c r="R385" s="60" t="s">
        <v>456</v>
      </c>
    </row>
    <row r="386" spans="1:24" s="288" customFormat="1" ht="12.75" customHeight="1">
      <c r="A386" s="60">
        <v>113</v>
      </c>
      <c r="B386" s="133" t="s">
        <v>2780</v>
      </c>
      <c r="C386" s="289" t="s">
        <v>1647</v>
      </c>
      <c r="D386" s="134" t="s">
        <v>3099</v>
      </c>
      <c r="E386" s="134" t="s">
        <v>3100</v>
      </c>
      <c r="F386" s="134" t="s">
        <v>2134</v>
      </c>
      <c r="G386" s="134" t="s">
        <v>2135</v>
      </c>
      <c r="H386" s="290" t="s">
        <v>3101</v>
      </c>
      <c r="I386" s="134" t="s">
        <v>3102</v>
      </c>
      <c r="J386" s="134" t="s">
        <v>252</v>
      </c>
      <c r="K386" s="135">
        <v>2</v>
      </c>
      <c r="L386" s="12">
        <v>572</v>
      </c>
      <c r="M386" s="12">
        <v>1061</v>
      </c>
      <c r="N386" s="12">
        <f t="shared" si="21"/>
        <v>1633</v>
      </c>
      <c r="O386" s="12">
        <v>572</v>
      </c>
      <c r="P386" s="12">
        <v>1061</v>
      </c>
      <c r="Q386" s="12">
        <f t="shared" si="22"/>
        <v>1633</v>
      </c>
      <c r="R386" s="60" t="s">
        <v>456</v>
      </c>
    </row>
    <row r="387" spans="1:24" s="288" customFormat="1" ht="12.75" customHeight="1">
      <c r="A387" s="60">
        <v>114</v>
      </c>
      <c r="B387" s="133" t="s">
        <v>2780</v>
      </c>
      <c r="C387" s="289" t="s">
        <v>1647</v>
      </c>
      <c r="D387" s="134" t="s">
        <v>3103</v>
      </c>
      <c r="E387" s="134"/>
      <c r="F387" s="134" t="s">
        <v>2134</v>
      </c>
      <c r="G387" s="134" t="s">
        <v>2135</v>
      </c>
      <c r="H387" s="290" t="s">
        <v>3104</v>
      </c>
      <c r="I387" s="134" t="s">
        <v>3105</v>
      </c>
      <c r="J387" s="134" t="s">
        <v>241</v>
      </c>
      <c r="K387" s="135">
        <v>2</v>
      </c>
      <c r="L387" s="12">
        <v>1688</v>
      </c>
      <c r="M387" s="12">
        <v>0</v>
      </c>
      <c r="N387" s="12">
        <f t="shared" si="21"/>
        <v>1688</v>
      </c>
      <c r="O387" s="12">
        <v>1688</v>
      </c>
      <c r="P387" s="12">
        <v>0</v>
      </c>
      <c r="Q387" s="12">
        <f t="shared" si="22"/>
        <v>1688</v>
      </c>
      <c r="R387" s="60" t="s">
        <v>456</v>
      </c>
    </row>
    <row r="388" spans="1:24" s="288" customFormat="1" ht="12.75" customHeight="1">
      <c r="A388" s="60">
        <v>115</v>
      </c>
      <c r="B388" s="133" t="s">
        <v>2780</v>
      </c>
      <c r="C388" s="289" t="s">
        <v>1647</v>
      </c>
      <c r="D388" s="134" t="s">
        <v>3106</v>
      </c>
      <c r="E388" s="134" t="s">
        <v>3107</v>
      </c>
      <c r="F388" s="134" t="s">
        <v>2134</v>
      </c>
      <c r="G388" s="134" t="s">
        <v>2135</v>
      </c>
      <c r="H388" s="290" t="s">
        <v>3108</v>
      </c>
      <c r="I388" s="134" t="s">
        <v>3109</v>
      </c>
      <c r="J388" s="134" t="s">
        <v>241</v>
      </c>
      <c r="K388" s="135">
        <v>10</v>
      </c>
      <c r="L388" s="12">
        <v>10000</v>
      </c>
      <c r="M388" s="12">
        <v>0</v>
      </c>
      <c r="N388" s="12">
        <f t="shared" si="21"/>
        <v>10000</v>
      </c>
      <c r="O388" s="12">
        <v>10000</v>
      </c>
      <c r="P388" s="12">
        <v>0</v>
      </c>
      <c r="Q388" s="12">
        <f t="shared" si="22"/>
        <v>10000</v>
      </c>
      <c r="R388" s="60" t="s">
        <v>456</v>
      </c>
    </row>
    <row r="389" spans="1:24" s="288" customFormat="1" ht="12.75" customHeight="1">
      <c r="A389" s="60">
        <v>116</v>
      </c>
      <c r="B389" s="133" t="s">
        <v>2780</v>
      </c>
      <c r="C389" s="289" t="s">
        <v>1647</v>
      </c>
      <c r="D389" s="134" t="s">
        <v>3110</v>
      </c>
      <c r="E389" s="134" t="s">
        <v>3111</v>
      </c>
      <c r="F389" s="134" t="s">
        <v>2134</v>
      </c>
      <c r="G389" s="134" t="s">
        <v>2135</v>
      </c>
      <c r="H389" s="290" t="s">
        <v>3112</v>
      </c>
      <c r="I389" s="134" t="s">
        <v>3113</v>
      </c>
      <c r="J389" s="134" t="s">
        <v>241</v>
      </c>
      <c r="K389" s="135">
        <v>1</v>
      </c>
      <c r="L389" s="12">
        <v>850</v>
      </c>
      <c r="M389" s="12">
        <v>0</v>
      </c>
      <c r="N389" s="12">
        <f t="shared" si="21"/>
        <v>850</v>
      </c>
      <c r="O389" s="12">
        <v>850</v>
      </c>
      <c r="P389" s="12">
        <v>0</v>
      </c>
      <c r="Q389" s="12">
        <f t="shared" si="22"/>
        <v>850</v>
      </c>
      <c r="R389" s="60" t="s">
        <v>456</v>
      </c>
    </row>
    <row r="390" spans="1:24" s="288" customFormat="1" ht="12.75" customHeight="1">
      <c r="A390" s="60">
        <v>117</v>
      </c>
      <c r="B390" s="133" t="s">
        <v>2780</v>
      </c>
      <c r="C390" s="289" t="s">
        <v>1647</v>
      </c>
      <c r="D390" s="134" t="s">
        <v>3114</v>
      </c>
      <c r="E390" s="134"/>
      <c r="F390" s="134" t="s">
        <v>2134</v>
      </c>
      <c r="G390" s="134" t="s">
        <v>2135</v>
      </c>
      <c r="H390" s="290" t="s">
        <v>3115</v>
      </c>
      <c r="I390" s="134" t="s">
        <v>3116</v>
      </c>
      <c r="J390" s="134" t="s">
        <v>252</v>
      </c>
      <c r="K390" s="135">
        <v>7</v>
      </c>
      <c r="L390" s="12">
        <v>2100</v>
      </c>
      <c r="M390" s="12">
        <v>4900</v>
      </c>
      <c r="N390" s="12">
        <f t="shared" si="21"/>
        <v>7000</v>
      </c>
      <c r="O390" s="12">
        <v>2100</v>
      </c>
      <c r="P390" s="12">
        <v>4900</v>
      </c>
      <c r="Q390" s="12">
        <f t="shared" si="22"/>
        <v>7000</v>
      </c>
      <c r="R390" s="60" t="s">
        <v>456</v>
      </c>
    </row>
    <row r="391" spans="1:24" s="288" customFormat="1" ht="12.75" customHeight="1">
      <c r="A391" s="60">
        <v>118</v>
      </c>
      <c r="B391" s="133" t="s">
        <v>2780</v>
      </c>
      <c r="C391" s="289" t="s">
        <v>1647</v>
      </c>
      <c r="D391" s="134" t="s">
        <v>3117</v>
      </c>
      <c r="E391" s="134"/>
      <c r="F391" s="134" t="s">
        <v>2134</v>
      </c>
      <c r="G391" s="134" t="s">
        <v>2135</v>
      </c>
      <c r="H391" s="290" t="s">
        <v>3118</v>
      </c>
      <c r="I391" s="134" t="s">
        <v>3119</v>
      </c>
      <c r="J391" s="134" t="s">
        <v>252</v>
      </c>
      <c r="K391" s="135">
        <v>5</v>
      </c>
      <c r="L391" s="12">
        <v>1650</v>
      </c>
      <c r="M391" s="12">
        <v>3350</v>
      </c>
      <c r="N391" s="12">
        <f t="shared" si="21"/>
        <v>5000</v>
      </c>
      <c r="O391" s="12">
        <v>1650</v>
      </c>
      <c r="P391" s="12">
        <v>3350</v>
      </c>
      <c r="Q391" s="12">
        <f t="shared" si="22"/>
        <v>5000</v>
      </c>
      <c r="R391" s="60" t="s">
        <v>456</v>
      </c>
    </row>
    <row r="392" spans="1:24" s="288" customFormat="1" ht="12.75" customHeight="1">
      <c r="A392" s="60">
        <v>119</v>
      </c>
      <c r="B392" s="133" t="s">
        <v>2780</v>
      </c>
      <c r="C392" s="289" t="s">
        <v>1647</v>
      </c>
      <c r="D392" s="134" t="s">
        <v>3120</v>
      </c>
      <c r="E392" s="134"/>
      <c r="F392" s="134" t="s">
        <v>2134</v>
      </c>
      <c r="G392" s="134" t="s">
        <v>2135</v>
      </c>
      <c r="H392" s="290" t="s">
        <v>3121</v>
      </c>
      <c r="I392" s="134" t="s">
        <v>3122</v>
      </c>
      <c r="J392" s="134" t="s">
        <v>252</v>
      </c>
      <c r="K392" s="135">
        <v>4</v>
      </c>
      <c r="L392" s="12">
        <v>1450</v>
      </c>
      <c r="M392" s="12">
        <v>2550</v>
      </c>
      <c r="N392" s="12">
        <f t="shared" si="21"/>
        <v>4000</v>
      </c>
      <c r="O392" s="12">
        <v>1450</v>
      </c>
      <c r="P392" s="12">
        <v>2550</v>
      </c>
      <c r="Q392" s="12">
        <f t="shared" si="22"/>
        <v>4000</v>
      </c>
      <c r="R392" s="60" t="s">
        <v>456</v>
      </c>
    </row>
    <row r="393" spans="1:24" s="288" customFormat="1" ht="12.75" customHeight="1">
      <c r="A393" s="60">
        <v>120</v>
      </c>
      <c r="B393" s="133" t="s">
        <v>2780</v>
      </c>
      <c r="C393" s="289" t="s">
        <v>1647</v>
      </c>
      <c r="D393" s="134" t="s">
        <v>3123</v>
      </c>
      <c r="E393" s="134"/>
      <c r="F393" s="134" t="s">
        <v>2134</v>
      </c>
      <c r="G393" s="134" t="s">
        <v>2135</v>
      </c>
      <c r="H393" s="290" t="s">
        <v>3124</v>
      </c>
      <c r="I393" s="134" t="s">
        <v>3125</v>
      </c>
      <c r="J393" s="134" t="s">
        <v>252</v>
      </c>
      <c r="K393" s="135">
        <v>3</v>
      </c>
      <c r="L393" s="12">
        <v>2500</v>
      </c>
      <c r="M393" s="12">
        <v>4500</v>
      </c>
      <c r="N393" s="12">
        <f>L393+M393</f>
        <v>7000</v>
      </c>
      <c r="O393" s="12">
        <v>2500</v>
      </c>
      <c r="P393" s="12">
        <v>4500</v>
      </c>
      <c r="Q393" s="12">
        <f>O393+P393</f>
        <v>7000</v>
      </c>
      <c r="R393" s="60" t="s">
        <v>456</v>
      </c>
    </row>
    <row r="394" spans="1:24" s="288" customFormat="1" ht="12.75" customHeight="1">
      <c r="A394" s="60">
        <v>121</v>
      </c>
      <c r="B394" s="133" t="s">
        <v>2780</v>
      </c>
      <c r="C394" s="289" t="s">
        <v>1647</v>
      </c>
      <c r="D394" s="134" t="s">
        <v>3126</v>
      </c>
      <c r="E394" s="134" t="s">
        <v>3127</v>
      </c>
      <c r="F394" s="134" t="s">
        <v>2134</v>
      </c>
      <c r="G394" s="134" t="s">
        <v>2135</v>
      </c>
      <c r="H394" s="290" t="s">
        <v>3128</v>
      </c>
      <c r="I394" s="134" t="s">
        <v>3129</v>
      </c>
      <c r="J394" s="134" t="s">
        <v>252</v>
      </c>
      <c r="K394" s="135">
        <v>11</v>
      </c>
      <c r="L394" s="12">
        <v>600</v>
      </c>
      <c r="M394" s="12">
        <v>1030</v>
      </c>
      <c r="N394" s="12">
        <f>L394+M394</f>
        <v>1630</v>
      </c>
      <c r="O394" s="12">
        <v>600</v>
      </c>
      <c r="P394" s="12">
        <v>1030</v>
      </c>
      <c r="Q394" s="12">
        <f>O394+P394</f>
        <v>1630</v>
      </c>
      <c r="R394" s="60" t="s">
        <v>456</v>
      </c>
    </row>
    <row r="395" spans="1:24" s="288" customFormat="1" ht="12.75" customHeight="1">
      <c r="A395" s="60">
        <v>122</v>
      </c>
      <c r="B395" s="133" t="s">
        <v>2780</v>
      </c>
      <c r="C395" s="289" t="s">
        <v>1647</v>
      </c>
      <c r="D395" s="134" t="s">
        <v>3130</v>
      </c>
      <c r="E395" s="134" t="s">
        <v>3131</v>
      </c>
      <c r="F395" s="134" t="s">
        <v>2134</v>
      </c>
      <c r="G395" s="134" t="s">
        <v>2135</v>
      </c>
      <c r="H395" s="290" t="s">
        <v>3132</v>
      </c>
      <c r="I395" s="134" t="s">
        <v>3133</v>
      </c>
      <c r="J395" s="134" t="s">
        <v>220</v>
      </c>
      <c r="K395" s="135">
        <v>7</v>
      </c>
      <c r="L395" s="12">
        <v>2030</v>
      </c>
      <c r="M395" s="12">
        <v>6000</v>
      </c>
      <c r="N395" s="12">
        <f>L395+M395</f>
        <v>8030</v>
      </c>
      <c r="O395" s="12">
        <v>2030</v>
      </c>
      <c r="P395" s="12">
        <v>6000</v>
      </c>
      <c r="Q395" s="12">
        <f>O395+P395</f>
        <v>8030</v>
      </c>
      <c r="R395" s="60" t="s">
        <v>456</v>
      </c>
      <c r="S395" s="288" t="s">
        <v>3950</v>
      </c>
    </row>
    <row r="396" spans="1:24" s="288" customFormat="1" ht="12.75" customHeight="1">
      <c r="A396" s="380"/>
      <c r="B396" s="381"/>
      <c r="C396" s="381"/>
      <c r="D396" s="381"/>
      <c r="E396" s="381"/>
      <c r="F396" s="381"/>
      <c r="G396" s="381"/>
      <c r="H396" s="381"/>
      <c r="I396" s="381"/>
      <c r="J396" s="381"/>
      <c r="K396" s="382"/>
      <c r="L396" s="205">
        <f t="shared" ref="L396:Q396" si="23">SUM(L274:L395)</f>
        <v>356370</v>
      </c>
      <c r="M396" s="205">
        <f t="shared" si="23"/>
        <v>640645</v>
      </c>
      <c r="N396" s="205">
        <f t="shared" si="23"/>
        <v>997015</v>
      </c>
      <c r="O396" s="205">
        <f t="shared" si="23"/>
        <v>356370</v>
      </c>
      <c r="P396" s="205">
        <f t="shared" si="23"/>
        <v>640645</v>
      </c>
      <c r="Q396" s="205">
        <f t="shared" si="23"/>
        <v>997015</v>
      </c>
      <c r="R396" s="297"/>
    </row>
    <row r="397" spans="1:24" ht="36" customHeight="1">
      <c r="A397" s="368"/>
      <c r="B397" s="368"/>
      <c r="C397" s="368"/>
      <c r="D397" s="368"/>
      <c r="E397" s="368"/>
      <c r="F397" s="368"/>
      <c r="G397" s="368"/>
      <c r="H397" s="368"/>
      <c r="I397" s="368"/>
      <c r="J397" s="368"/>
      <c r="K397" s="368"/>
      <c r="L397" s="368"/>
      <c r="M397" s="368"/>
      <c r="N397" s="368"/>
      <c r="O397" s="368"/>
      <c r="P397" s="368"/>
      <c r="Q397" s="368"/>
      <c r="R397" s="72"/>
    </row>
    <row r="398" spans="1:24" ht="31.95" customHeight="1">
      <c r="A398" s="55" t="s">
        <v>43</v>
      </c>
      <c r="B398" s="374" t="s">
        <v>3347</v>
      </c>
      <c r="C398" s="375"/>
      <c r="D398" s="375"/>
      <c r="E398" s="375"/>
      <c r="F398" s="375"/>
      <c r="G398" s="375"/>
      <c r="H398" s="375"/>
      <c r="I398" s="375"/>
      <c r="J398" s="375"/>
      <c r="K398" s="376"/>
      <c r="L398" s="377" t="s">
        <v>450</v>
      </c>
      <c r="M398" s="377"/>
      <c r="N398" s="377"/>
      <c r="O398" s="377" t="s">
        <v>451</v>
      </c>
      <c r="P398" s="377"/>
      <c r="Q398" s="377"/>
      <c r="R398" s="378" t="s">
        <v>20</v>
      </c>
    </row>
    <row r="399" spans="1:24" ht="42" customHeight="1">
      <c r="A399" s="56" t="s">
        <v>7</v>
      </c>
      <c r="B399" s="57" t="s">
        <v>29</v>
      </c>
      <c r="C399" s="57" t="s">
        <v>4</v>
      </c>
      <c r="D399" s="58" t="s">
        <v>5</v>
      </c>
      <c r="E399" s="58" t="s">
        <v>6</v>
      </c>
      <c r="F399" s="58" t="s">
        <v>8</v>
      </c>
      <c r="G399" s="58" t="s">
        <v>9</v>
      </c>
      <c r="H399" s="58" t="s">
        <v>22</v>
      </c>
      <c r="I399" s="58" t="s">
        <v>10</v>
      </c>
      <c r="J399" s="58" t="s">
        <v>11</v>
      </c>
      <c r="K399" s="56" t="s">
        <v>12</v>
      </c>
      <c r="L399" s="62" t="s">
        <v>13</v>
      </c>
      <c r="M399" s="56" t="s">
        <v>14</v>
      </c>
      <c r="N399" s="56" t="s">
        <v>15</v>
      </c>
      <c r="O399" s="62" t="s">
        <v>13</v>
      </c>
      <c r="P399" s="56" t="s">
        <v>14</v>
      </c>
      <c r="Q399" s="56" t="s">
        <v>3</v>
      </c>
      <c r="R399" s="379"/>
    </row>
    <row r="400" spans="1:24" ht="13.95" customHeight="1">
      <c r="A400" s="60">
        <v>1</v>
      </c>
      <c r="B400" s="13" t="s">
        <v>3348</v>
      </c>
      <c r="C400" s="13" t="s">
        <v>1647</v>
      </c>
      <c r="D400" s="13" t="s">
        <v>3349</v>
      </c>
      <c r="E400" s="13"/>
      <c r="F400" s="13" t="s">
        <v>165</v>
      </c>
      <c r="G400" s="13" t="s">
        <v>166</v>
      </c>
      <c r="H400" s="13" t="s">
        <v>3350</v>
      </c>
      <c r="I400" s="13" t="s">
        <v>3351</v>
      </c>
      <c r="J400" s="13" t="s">
        <v>1651</v>
      </c>
      <c r="K400" s="154">
        <v>15</v>
      </c>
      <c r="L400" s="17">
        <v>14649</v>
      </c>
      <c r="M400" s="17">
        <v>0</v>
      </c>
      <c r="N400" s="17">
        <f t="shared" ref="N400:N459" si="24">L400+M400</f>
        <v>14649</v>
      </c>
      <c r="O400" s="17">
        <v>14649</v>
      </c>
      <c r="P400" s="17">
        <v>0</v>
      </c>
      <c r="Q400" s="17">
        <f t="shared" ref="Q400:Q459" si="25">O400+P400</f>
        <v>14649</v>
      </c>
      <c r="R400" s="60" t="s">
        <v>507</v>
      </c>
      <c r="S400" s="152"/>
      <c r="T400" s="151"/>
      <c r="U400" s="151"/>
      <c r="V400" s="151"/>
      <c r="X400" s="152"/>
    </row>
    <row r="401" spans="1:24" ht="13.95" customHeight="1">
      <c r="A401" s="60">
        <v>2</v>
      </c>
      <c r="B401" s="13" t="s">
        <v>3348</v>
      </c>
      <c r="C401" s="13" t="s">
        <v>1647</v>
      </c>
      <c r="D401" s="13" t="s">
        <v>3352</v>
      </c>
      <c r="E401" s="13"/>
      <c r="F401" s="13" t="s">
        <v>165</v>
      </c>
      <c r="G401" s="13" t="s">
        <v>166</v>
      </c>
      <c r="H401" s="13" t="s">
        <v>3353</v>
      </c>
      <c r="I401" s="13" t="s">
        <v>3354</v>
      </c>
      <c r="J401" s="13" t="s">
        <v>1651</v>
      </c>
      <c r="K401" s="154">
        <v>1</v>
      </c>
      <c r="L401" s="17">
        <v>4472</v>
      </c>
      <c r="M401" s="17">
        <v>0</v>
      </c>
      <c r="N401" s="17">
        <f t="shared" si="24"/>
        <v>4472</v>
      </c>
      <c r="O401" s="17">
        <v>4472</v>
      </c>
      <c r="P401" s="17">
        <v>0</v>
      </c>
      <c r="Q401" s="17">
        <f t="shared" si="25"/>
        <v>4472</v>
      </c>
      <c r="R401" s="60" t="s">
        <v>507</v>
      </c>
      <c r="S401" s="152"/>
      <c r="T401" s="151"/>
      <c r="U401" s="151"/>
      <c r="V401" s="151"/>
      <c r="X401" s="152"/>
    </row>
    <row r="402" spans="1:24" ht="13.95" customHeight="1">
      <c r="A402" s="60">
        <v>3</v>
      </c>
      <c r="B402" s="13" t="s">
        <v>3348</v>
      </c>
      <c r="C402" s="13" t="s">
        <v>1647</v>
      </c>
      <c r="D402" s="13" t="s">
        <v>3355</v>
      </c>
      <c r="E402" s="13" t="s">
        <v>17</v>
      </c>
      <c r="F402" s="13" t="s">
        <v>165</v>
      </c>
      <c r="G402" s="13" t="s">
        <v>166</v>
      </c>
      <c r="H402" s="13" t="s">
        <v>3356</v>
      </c>
      <c r="I402" s="13" t="s">
        <v>3357</v>
      </c>
      <c r="J402" s="13" t="s">
        <v>1651</v>
      </c>
      <c r="K402" s="154">
        <v>5</v>
      </c>
      <c r="L402" s="17">
        <v>8494</v>
      </c>
      <c r="M402" s="17">
        <v>0</v>
      </c>
      <c r="N402" s="17">
        <f t="shared" si="24"/>
        <v>8494</v>
      </c>
      <c r="O402" s="17">
        <v>8494</v>
      </c>
      <c r="P402" s="17">
        <v>0</v>
      </c>
      <c r="Q402" s="17">
        <f t="shared" si="25"/>
        <v>8494</v>
      </c>
      <c r="R402" s="60" t="s">
        <v>507</v>
      </c>
      <c r="S402" s="152"/>
      <c r="T402" s="151"/>
      <c r="U402" s="151"/>
      <c r="V402" s="151"/>
      <c r="X402" s="152"/>
    </row>
    <row r="403" spans="1:24" ht="13.95" customHeight="1">
      <c r="A403" s="60">
        <v>4</v>
      </c>
      <c r="B403" s="13" t="s">
        <v>3348</v>
      </c>
      <c r="C403" s="13" t="s">
        <v>1647</v>
      </c>
      <c r="D403" s="13" t="s">
        <v>3358</v>
      </c>
      <c r="E403" s="13"/>
      <c r="F403" s="13" t="s">
        <v>165</v>
      </c>
      <c r="G403" s="13" t="s">
        <v>166</v>
      </c>
      <c r="H403" s="13" t="s">
        <v>3359</v>
      </c>
      <c r="I403" s="13" t="s">
        <v>3360</v>
      </c>
      <c r="J403" s="13" t="s">
        <v>1651</v>
      </c>
      <c r="K403" s="154">
        <v>6</v>
      </c>
      <c r="L403" s="17">
        <v>12470</v>
      </c>
      <c r="M403" s="17">
        <v>0</v>
      </c>
      <c r="N403" s="17">
        <f t="shared" si="24"/>
        <v>12470</v>
      </c>
      <c r="O403" s="17">
        <v>12470</v>
      </c>
      <c r="P403" s="17">
        <v>0</v>
      </c>
      <c r="Q403" s="17">
        <f t="shared" si="25"/>
        <v>12470</v>
      </c>
      <c r="R403" s="60" t="s">
        <v>507</v>
      </c>
      <c r="S403" s="152"/>
      <c r="T403" s="151"/>
      <c r="U403" s="151"/>
      <c r="V403" s="151"/>
      <c r="X403" s="152"/>
    </row>
    <row r="404" spans="1:24" ht="13.95" customHeight="1">
      <c r="A404" s="60">
        <v>5</v>
      </c>
      <c r="B404" s="13" t="s">
        <v>3348</v>
      </c>
      <c r="C404" s="13" t="s">
        <v>1647</v>
      </c>
      <c r="D404" s="13" t="s">
        <v>3361</v>
      </c>
      <c r="E404" s="13"/>
      <c r="F404" s="13" t="s">
        <v>165</v>
      </c>
      <c r="G404" s="13" t="s">
        <v>166</v>
      </c>
      <c r="H404" s="13" t="s">
        <v>3362</v>
      </c>
      <c r="I404" s="13" t="s">
        <v>3363</v>
      </c>
      <c r="J404" s="13" t="s">
        <v>1651</v>
      </c>
      <c r="K404" s="154">
        <v>5</v>
      </c>
      <c r="L404" s="17">
        <v>17301</v>
      </c>
      <c r="M404" s="17">
        <v>0</v>
      </c>
      <c r="N404" s="17">
        <f t="shared" si="24"/>
        <v>17301</v>
      </c>
      <c r="O404" s="17">
        <v>17301</v>
      </c>
      <c r="P404" s="17">
        <v>0</v>
      </c>
      <c r="Q404" s="17">
        <f t="shared" si="25"/>
        <v>17301</v>
      </c>
      <c r="R404" s="60" t="s">
        <v>507</v>
      </c>
      <c r="S404" s="152"/>
      <c r="T404" s="151"/>
      <c r="U404" s="151"/>
      <c r="V404" s="151"/>
      <c r="X404" s="152"/>
    </row>
    <row r="405" spans="1:24" ht="13.95" customHeight="1">
      <c r="A405" s="60">
        <v>6</v>
      </c>
      <c r="B405" s="13" t="s">
        <v>3348</v>
      </c>
      <c r="C405" s="13" t="s">
        <v>1647</v>
      </c>
      <c r="D405" s="13" t="s">
        <v>3364</v>
      </c>
      <c r="E405" s="13"/>
      <c r="F405" s="13" t="s">
        <v>165</v>
      </c>
      <c r="G405" s="13" t="s">
        <v>166</v>
      </c>
      <c r="H405" s="13" t="s">
        <v>3365</v>
      </c>
      <c r="I405" s="13" t="s">
        <v>3366</v>
      </c>
      <c r="J405" s="13" t="s">
        <v>1651</v>
      </c>
      <c r="K405" s="154">
        <v>6</v>
      </c>
      <c r="L405" s="17">
        <v>4133</v>
      </c>
      <c r="M405" s="17">
        <v>0</v>
      </c>
      <c r="N405" s="17">
        <f t="shared" si="24"/>
        <v>4133</v>
      </c>
      <c r="O405" s="17">
        <v>4133</v>
      </c>
      <c r="P405" s="17">
        <v>0</v>
      </c>
      <c r="Q405" s="17">
        <f t="shared" si="25"/>
        <v>4133</v>
      </c>
      <c r="R405" s="60" t="s">
        <v>507</v>
      </c>
      <c r="S405" s="152"/>
      <c r="T405" s="151"/>
      <c r="U405" s="151"/>
      <c r="V405" s="151"/>
      <c r="X405" s="152"/>
    </row>
    <row r="406" spans="1:24" ht="13.95" customHeight="1">
      <c r="A406" s="60">
        <v>7</v>
      </c>
      <c r="B406" s="13" t="s">
        <v>3348</v>
      </c>
      <c r="C406" s="13" t="s">
        <v>1647</v>
      </c>
      <c r="D406" s="13" t="s">
        <v>3367</v>
      </c>
      <c r="E406" s="13" t="s">
        <v>307</v>
      </c>
      <c r="F406" s="13" t="s">
        <v>165</v>
      </c>
      <c r="G406" s="13" t="s">
        <v>166</v>
      </c>
      <c r="H406" s="13" t="s">
        <v>3368</v>
      </c>
      <c r="I406" s="13" t="s">
        <v>3369</v>
      </c>
      <c r="J406" s="13" t="s">
        <v>1651</v>
      </c>
      <c r="K406" s="154">
        <v>6</v>
      </c>
      <c r="L406" s="17">
        <v>4340</v>
      </c>
      <c r="M406" s="17">
        <v>0</v>
      </c>
      <c r="N406" s="17">
        <f t="shared" si="24"/>
        <v>4340</v>
      </c>
      <c r="O406" s="17">
        <v>4340</v>
      </c>
      <c r="P406" s="17">
        <v>0</v>
      </c>
      <c r="Q406" s="17">
        <f t="shared" si="25"/>
        <v>4340</v>
      </c>
      <c r="R406" s="60" t="s">
        <v>507</v>
      </c>
      <c r="S406" s="152"/>
      <c r="T406" s="151"/>
      <c r="U406" s="151"/>
      <c r="V406" s="151"/>
      <c r="X406" s="152"/>
    </row>
    <row r="407" spans="1:24" ht="13.95" customHeight="1">
      <c r="A407" s="60">
        <v>8</v>
      </c>
      <c r="B407" s="13" t="s">
        <v>3348</v>
      </c>
      <c r="C407" s="13" t="s">
        <v>1647</v>
      </c>
      <c r="D407" s="13" t="s">
        <v>3370</v>
      </c>
      <c r="E407" s="13"/>
      <c r="F407" s="13" t="s">
        <v>165</v>
      </c>
      <c r="G407" s="13" t="s">
        <v>166</v>
      </c>
      <c r="H407" s="13" t="s">
        <v>3371</v>
      </c>
      <c r="I407" s="13" t="s">
        <v>3372</v>
      </c>
      <c r="J407" s="13" t="s">
        <v>1651</v>
      </c>
      <c r="K407" s="154">
        <v>6</v>
      </c>
      <c r="L407" s="17">
        <v>13169</v>
      </c>
      <c r="M407" s="17">
        <v>0</v>
      </c>
      <c r="N407" s="17">
        <f t="shared" si="24"/>
        <v>13169</v>
      </c>
      <c r="O407" s="17">
        <v>13169</v>
      </c>
      <c r="P407" s="17">
        <v>0</v>
      </c>
      <c r="Q407" s="17">
        <f t="shared" si="25"/>
        <v>13169</v>
      </c>
      <c r="R407" s="60" t="s">
        <v>507</v>
      </c>
      <c r="S407" s="152"/>
      <c r="T407" s="151"/>
      <c r="U407" s="151"/>
      <c r="V407" s="151"/>
      <c r="X407" s="152"/>
    </row>
    <row r="408" spans="1:24" ht="13.95" customHeight="1">
      <c r="A408" s="60">
        <v>9</v>
      </c>
      <c r="B408" s="13" t="s">
        <v>3348</v>
      </c>
      <c r="C408" s="13" t="s">
        <v>1647</v>
      </c>
      <c r="D408" s="13" t="s">
        <v>3373</v>
      </c>
      <c r="E408" s="13"/>
      <c r="F408" s="13" t="s">
        <v>165</v>
      </c>
      <c r="G408" s="13" t="s">
        <v>166</v>
      </c>
      <c r="H408" s="13" t="s">
        <v>3374</v>
      </c>
      <c r="I408" s="13" t="s">
        <v>3375</v>
      </c>
      <c r="J408" s="13" t="s">
        <v>1651</v>
      </c>
      <c r="K408" s="154">
        <v>6</v>
      </c>
      <c r="L408" s="17">
        <v>35065</v>
      </c>
      <c r="M408" s="17">
        <v>0</v>
      </c>
      <c r="N408" s="17">
        <f t="shared" si="24"/>
        <v>35065</v>
      </c>
      <c r="O408" s="17">
        <v>35065</v>
      </c>
      <c r="P408" s="17">
        <v>0</v>
      </c>
      <c r="Q408" s="17">
        <f t="shared" si="25"/>
        <v>35065</v>
      </c>
      <c r="R408" s="60" t="s">
        <v>507</v>
      </c>
      <c r="S408" s="152"/>
      <c r="T408" s="151"/>
      <c r="U408" s="151"/>
      <c r="V408" s="151"/>
      <c r="X408" s="152"/>
    </row>
    <row r="409" spans="1:24" ht="13.95" customHeight="1">
      <c r="A409" s="60">
        <v>10</v>
      </c>
      <c r="B409" s="13" t="s">
        <v>3348</v>
      </c>
      <c r="C409" s="13" t="s">
        <v>1647</v>
      </c>
      <c r="D409" s="13" t="s">
        <v>3376</v>
      </c>
      <c r="E409" s="13"/>
      <c r="F409" s="13" t="s">
        <v>165</v>
      </c>
      <c r="G409" s="13" t="s">
        <v>166</v>
      </c>
      <c r="H409" s="13" t="s">
        <v>3377</v>
      </c>
      <c r="I409" s="13" t="s">
        <v>3378</v>
      </c>
      <c r="J409" s="13" t="s">
        <v>1651</v>
      </c>
      <c r="K409" s="154">
        <v>6</v>
      </c>
      <c r="L409" s="17">
        <v>14227</v>
      </c>
      <c r="M409" s="17">
        <v>0</v>
      </c>
      <c r="N409" s="17">
        <f t="shared" si="24"/>
        <v>14227</v>
      </c>
      <c r="O409" s="17">
        <v>14227</v>
      </c>
      <c r="P409" s="17">
        <v>0</v>
      </c>
      <c r="Q409" s="17">
        <f t="shared" si="25"/>
        <v>14227</v>
      </c>
      <c r="R409" s="60" t="s">
        <v>507</v>
      </c>
      <c r="S409" s="152"/>
      <c r="T409" s="151"/>
      <c r="U409" s="151"/>
      <c r="V409" s="151"/>
      <c r="X409" s="152"/>
    </row>
    <row r="410" spans="1:24" ht="13.95" customHeight="1">
      <c r="A410" s="60">
        <v>11</v>
      </c>
      <c r="B410" s="13" t="s">
        <v>3348</v>
      </c>
      <c r="C410" s="13" t="s">
        <v>1647</v>
      </c>
      <c r="D410" s="13" t="s">
        <v>3379</v>
      </c>
      <c r="E410" s="13"/>
      <c r="F410" s="13" t="s">
        <v>165</v>
      </c>
      <c r="G410" s="13" t="s">
        <v>166</v>
      </c>
      <c r="H410" s="13" t="s">
        <v>3380</v>
      </c>
      <c r="I410" s="13" t="s">
        <v>3381</v>
      </c>
      <c r="J410" s="13" t="s">
        <v>1651</v>
      </c>
      <c r="K410" s="154">
        <v>9</v>
      </c>
      <c r="L410" s="17">
        <v>12215</v>
      </c>
      <c r="M410" s="17">
        <v>0</v>
      </c>
      <c r="N410" s="17">
        <f t="shared" si="24"/>
        <v>12215</v>
      </c>
      <c r="O410" s="17">
        <v>12215</v>
      </c>
      <c r="P410" s="17">
        <v>0</v>
      </c>
      <c r="Q410" s="17">
        <f t="shared" si="25"/>
        <v>12215</v>
      </c>
      <c r="R410" s="60" t="s">
        <v>507</v>
      </c>
      <c r="S410" s="152"/>
      <c r="T410" s="151"/>
      <c r="U410" s="151"/>
      <c r="V410" s="151"/>
      <c r="X410" s="152"/>
    </row>
    <row r="411" spans="1:24" ht="13.95" customHeight="1">
      <c r="A411" s="60">
        <v>12</v>
      </c>
      <c r="B411" s="13" t="s">
        <v>3348</v>
      </c>
      <c r="C411" s="13" t="s">
        <v>1647</v>
      </c>
      <c r="D411" s="13" t="s">
        <v>3382</v>
      </c>
      <c r="E411" s="13"/>
      <c r="F411" s="13" t="s">
        <v>165</v>
      </c>
      <c r="G411" s="13" t="s">
        <v>166</v>
      </c>
      <c r="H411" s="13" t="s">
        <v>3383</v>
      </c>
      <c r="I411" s="13" t="s">
        <v>3384</v>
      </c>
      <c r="J411" s="13" t="s">
        <v>1651</v>
      </c>
      <c r="K411" s="154">
        <v>9</v>
      </c>
      <c r="L411" s="17">
        <v>20661</v>
      </c>
      <c r="M411" s="17">
        <v>0</v>
      </c>
      <c r="N411" s="17">
        <f t="shared" si="24"/>
        <v>20661</v>
      </c>
      <c r="O411" s="17">
        <v>20661</v>
      </c>
      <c r="P411" s="17">
        <v>0</v>
      </c>
      <c r="Q411" s="17">
        <f t="shared" si="25"/>
        <v>20661</v>
      </c>
      <c r="R411" s="60" t="s">
        <v>507</v>
      </c>
      <c r="S411" s="152"/>
      <c r="T411" s="151"/>
      <c r="U411" s="151"/>
      <c r="V411" s="151"/>
      <c r="X411" s="152"/>
    </row>
    <row r="412" spans="1:24" ht="13.95" customHeight="1">
      <c r="A412" s="60">
        <v>13</v>
      </c>
      <c r="B412" s="13" t="s">
        <v>3348</v>
      </c>
      <c r="C412" s="13" t="s">
        <v>1647</v>
      </c>
      <c r="D412" s="13" t="s">
        <v>3385</v>
      </c>
      <c r="E412" s="13"/>
      <c r="F412" s="13" t="s">
        <v>165</v>
      </c>
      <c r="G412" s="13" t="s">
        <v>166</v>
      </c>
      <c r="H412" s="13" t="s">
        <v>3386</v>
      </c>
      <c r="I412" s="13" t="s">
        <v>3387</v>
      </c>
      <c r="J412" s="13" t="s">
        <v>1651</v>
      </c>
      <c r="K412" s="154">
        <v>13</v>
      </c>
      <c r="L412" s="17">
        <v>13768</v>
      </c>
      <c r="M412" s="17">
        <v>0</v>
      </c>
      <c r="N412" s="17">
        <f t="shared" si="24"/>
        <v>13768</v>
      </c>
      <c r="O412" s="17">
        <v>13768</v>
      </c>
      <c r="P412" s="17">
        <v>0</v>
      </c>
      <c r="Q412" s="17">
        <f t="shared" si="25"/>
        <v>13768</v>
      </c>
      <c r="R412" s="60" t="s">
        <v>507</v>
      </c>
      <c r="S412" s="152"/>
      <c r="T412" s="151"/>
      <c r="U412" s="151"/>
      <c r="V412" s="151"/>
      <c r="X412" s="152"/>
    </row>
    <row r="413" spans="1:24" ht="13.95" customHeight="1">
      <c r="A413" s="60">
        <v>14</v>
      </c>
      <c r="B413" s="13" t="s">
        <v>3348</v>
      </c>
      <c r="C413" s="13" t="s">
        <v>1647</v>
      </c>
      <c r="D413" s="13" t="s">
        <v>3388</v>
      </c>
      <c r="E413" s="13"/>
      <c r="F413" s="13" t="s">
        <v>165</v>
      </c>
      <c r="G413" s="13" t="s">
        <v>166</v>
      </c>
      <c r="H413" s="13" t="s">
        <v>3389</v>
      </c>
      <c r="I413" s="13" t="s">
        <v>3390</v>
      </c>
      <c r="J413" s="13" t="s">
        <v>1651</v>
      </c>
      <c r="K413" s="154">
        <v>4</v>
      </c>
      <c r="L413" s="17">
        <v>7272</v>
      </c>
      <c r="M413" s="17">
        <v>0</v>
      </c>
      <c r="N413" s="17">
        <f t="shared" si="24"/>
        <v>7272</v>
      </c>
      <c r="O413" s="17">
        <v>7272</v>
      </c>
      <c r="P413" s="17">
        <v>0</v>
      </c>
      <c r="Q413" s="17">
        <f t="shared" si="25"/>
        <v>7272</v>
      </c>
      <c r="R413" s="60" t="s">
        <v>507</v>
      </c>
      <c r="S413" s="152"/>
      <c r="T413" s="151"/>
      <c r="U413" s="151"/>
      <c r="V413" s="151"/>
      <c r="X413" s="152"/>
    </row>
    <row r="414" spans="1:24" ht="13.95" customHeight="1">
      <c r="A414" s="60">
        <v>15</v>
      </c>
      <c r="B414" s="13" t="s">
        <v>3348</v>
      </c>
      <c r="C414" s="13" t="s">
        <v>1647</v>
      </c>
      <c r="D414" s="13" t="s">
        <v>3391</v>
      </c>
      <c r="E414" s="13"/>
      <c r="F414" s="13" t="s">
        <v>165</v>
      </c>
      <c r="G414" s="13" t="s">
        <v>166</v>
      </c>
      <c r="H414" s="13" t="s">
        <v>3392</v>
      </c>
      <c r="I414" s="13" t="s">
        <v>3393</v>
      </c>
      <c r="J414" s="13" t="s">
        <v>1651</v>
      </c>
      <c r="K414" s="154">
        <v>4</v>
      </c>
      <c r="L414" s="17">
        <v>4110</v>
      </c>
      <c r="M414" s="17">
        <v>0</v>
      </c>
      <c r="N414" s="17">
        <f t="shared" si="24"/>
        <v>4110</v>
      </c>
      <c r="O414" s="17">
        <v>4110</v>
      </c>
      <c r="P414" s="17">
        <v>0</v>
      </c>
      <c r="Q414" s="17">
        <f t="shared" si="25"/>
        <v>4110</v>
      </c>
      <c r="R414" s="60" t="s">
        <v>507</v>
      </c>
      <c r="S414" s="152"/>
      <c r="T414" s="151"/>
      <c r="U414" s="151"/>
      <c r="V414" s="151"/>
      <c r="X414" s="152"/>
    </row>
    <row r="415" spans="1:24" ht="13.95" customHeight="1">
      <c r="A415" s="60">
        <v>16</v>
      </c>
      <c r="B415" s="13" t="s">
        <v>3348</v>
      </c>
      <c r="C415" s="13" t="s">
        <v>1647</v>
      </c>
      <c r="D415" s="13" t="s">
        <v>3394</v>
      </c>
      <c r="E415" s="13"/>
      <c r="F415" s="13" t="s">
        <v>165</v>
      </c>
      <c r="G415" s="13" t="s">
        <v>166</v>
      </c>
      <c r="H415" s="13" t="s">
        <v>3395</v>
      </c>
      <c r="I415" s="13" t="s">
        <v>3396</v>
      </c>
      <c r="J415" s="13" t="s">
        <v>1651</v>
      </c>
      <c r="K415" s="154">
        <v>18</v>
      </c>
      <c r="L415" s="17">
        <v>21274</v>
      </c>
      <c r="M415" s="17">
        <v>0</v>
      </c>
      <c r="N415" s="17">
        <f t="shared" si="24"/>
        <v>21274</v>
      </c>
      <c r="O415" s="17">
        <v>21274</v>
      </c>
      <c r="P415" s="17">
        <v>0</v>
      </c>
      <c r="Q415" s="17">
        <f t="shared" si="25"/>
        <v>21274</v>
      </c>
      <c r="R415" s="60" t="s">
        <v>507</v>
      </c>
      <c r="S415" s="152"/>
      <c r="T415" s="151"/>
      <c r="U415" s="151"/>
      <c r="V415" s="151"/>
      <c r="X415" s="152"/>
    </row>
    <row r="416" spans="1:24" ht="13.95" customHeight="1">
      <c r="A416" s="60">
        <v>17</v>
      </c>
      <c r="B416" s="13" t="s">
        <v>3348</v>
      </c>
      <c r="C416" s="13" t="s">
        <v>1647</v>
      </c>
      <c r="D416" s="13" t="s">
        <v>3397</v>
      </c>
      <c r="E416" s="13"/>
      <c r="F416" s="13" t="s">
        <v>165</v>
      </c>
      <c r="G416" s="13" t="s">
        <v>166</v>
      </c>
      <c r="H416" s="13" t="s">
        <v>3398</v>
      </c>
      <c r="I416" s="13" t="s">
        <v>3399</v>
      </c>
      <c r="J416" s="13" t="s">
        <v>1651</v>
      </c>
      <c r="K416" s="154">
        <v>9</v>
      </c>
      <c r="L416" s="17">
        <v>14450</v>
      </c>
      <c r="M416" s="17">
        <v>0</v>
      </c>
      <c r="N416" s="17">
        <f t="shared" si="24"/>
        <v>14450</v>
      </c>
      <c r="O416" s="17">
        <v>14450</v>
      </c>
      <c r="P416" s="17">
        <v>0</v>
      </c>
      <c r="Q416" s="17">
        <f t="shared" si="25"/>
        <v>14450</v>
      </c>
      <c r="R416" s="60" t="s">
        <v>507</v>
      </c>
      <c r="S416" s="152"/>
      <c r="T416" s="151"/>
      <c r="U416" s="151"/>
      <c r="V416" s="151"/>
      <c r="X416" s="152"/>
    </row>
    <row r="417" spans="1:24" ht="13.95" customHeight="1">
      <c r="A417" s="60">
        <v>18</v>
      </c>
      <c r="B417" s="13" t="s">
        <v>3348</v>
      </c>
      <c r="C417" s="13" t="s">
        <v>1647</v>
      </c>
      <c r="D417" s="13" t="s">
        <v>3400</v>
      </c>
      <c r="E417" s="13"/>
      <c r="F417" s="13" t="s">
        <v>165</v>
      </c>
      <c r="G417" s="13" t="s">
        <v>166</v>
      </c>
      <c r="H417" s="13" t="s">
        <v>3401</v>
      </c>
      <c r="I417" s="13" t="s">
        <v>3402</v>
      </c>
      <c r="J417" s="13" t="s">
        <v>1651</v>
      </c>
      <c r="K417" s="154">
        <v>6</v>
      </c>
      <c r="L417" s="17">
        <v>2688</v>
      </c>
      <c r="M417" s="17">
        <v>0</v>
      </c>
      <c r="N417" s="17">
        <f t="shared" si="24"/>
        <v>2688</v>
      </c>
      <c r="O417" s="17">
        <v>2688</v>
      </c>
      <c r="P417" s="17">
        <v>0</v>
      </c>
      <c r="Q417" s="17">
        <f t="shared" si="25"/>
        <v>2688</v>
      </c>
      <c r="R417" s="60" t="s">
        <v>507</v>
      </c>
      <c r="S417" s="152"/>
      <c r="T417" s="151"/>
      <c r="U417" s="151"/>
      <c r="V417" s="151"/>
      <c r="X417" s="152"/>
    </row>
    <row r="418" spans="1:24" ht="13.95" customHeight="1">
      <c r="A418" s="60">
        <v>19</v>
      </c>
      <c r="B418" s="13" t="s">
        <v>3348</v>
      </c>
      <c r="C418" s="13" t="s">
        <v>1647</v>
      </c>
      <c r="D418" s="13" t="s">
        <v>3403</v>
      </c>
      <c r="E418" s="13"/>
      <c r="F418" s="13" t="s">
        <v>165</v>
      </c>
      <c r="G418" s="13" t="s">
        <v>166</v>
      </c>
      <c r="H418" s="13" t="s">
        <v>3404</v>
      </c>
      <c r="I418" s="13" t="s">
        <v>3405</v>
      </c>
      <c r="J418" s="13" t="s">
        <v>1651</v>
      </c>
      <c r="K418" s="154">
        <v>16</v>
      </c>
      <c r="L418" s="17">
        <v>7158</v>
      </c>
      <c r="M418" s="17">
        <v>0</v>
      </c>
      <c r="N418" s="17">
        <f t="shared" si="24"/>
        <v>7158</v>
      </c>
      <c r="O418" s="17">
        <v>7158</v>
      </c>
      <c r="P418" s="17">
        <v>0</v>
      </c>
      <c r="Q418" s="17">
        <f t="shared" si="25"/>
        <v>7158</v>
      </c>
      <c r="R418" s="60" t="s">
        <v>507</v>
      </c>
      <c r="S418" s="152"/>
      <c r="T418" s="151"/>
      <c r="U418" s="151"/>
      <c r="V418" s="151"/>
      <c r="X418" s="152"/>
    </row>
    <row r="419" spans="1:24" ht="13.95" customHeight="1">
      <c r="A419" s="60">
        <v>20</v>
      </c>
      <c r="B419" s="13" t="s">
        <v>3348</v>
      </c>
      <c r="C419" s="13" t="s">
        <v>1647</v>
      </c>
      <c r="D419" s="13" t="s">
        <v>3385</v>
      </c>
      <c r="E419" s="13"/>
      <c r="F419" s="13" t="s">
        <v>165</v>
      </c>
      <c r="G419" s="13" t="s">
        <v>166</v>
      </c>
      <c r="H419" s="13" t="s">
        <v>3406</v>
      </c>
      <c r="I419" s="13" t="s">
        <v>3407</v>
      </c>
      <c r="J419" s="13" t="s">
        <v>1651</v>
      </c>
      <c r="K419" s="154">
        <v>12</v>
      </c>
      <c r="L419" s="17">
        <v>11834</v>
      </c>
      <c r="M419" s="17">
        <v>0</v>
      </c>
      <c r="N419" s="17">
        <f t="shared" si="24"/>
        <v>11834</v>
      </c>
      <c r="O419" s="17">
        <v>11834</v>
      </c>
      <c r="P419" s="17">
        <v>0</v>
      </c>
      <c r="Q419" s="17">
        <f t="shared" si="25"/>
        <v>11834</v>
      </c>
      <c r="R419" s="60" t="s">
        <v>507</v>
      </c>
      <c r="S419" s="152"/>
      <c r="T419" s="151"/>
      <c r="U419" s="151"/>
      <c r="V419" s="151"/>
      <c r="X419" s="152"/>
    </row>
    <row r="420" spans="1:24" ht="13.95" customHeight="1">
      <c r="A420" s="60">
        <v>21</v>
      </c>
      <c r="B420" s="13" t="s">
        <v>3348</v>
      </c>
      <c r="C420" s="13" t="s">
        <v>1647</v>
      </c>
      <c r="D420" s="13" t="s">
        <v>3408</v>
      </c>
      <c r="E420" s="13" t="s">
        <v>3409</v>
      </c>
      <c r="F420" s="13" t="s">
        <v>165</v>
      </c>
      <c r="G420" s="13" t="s">
        <v>166</v>
      </c>
      <c r="H420" s="13" t="s">
        <v>3410</v>
      </c>
      <c r="I420" s="13" t="s">
        <v>3411</v>
      </c>
      <c r="J420" s="13" t="s">
        <v>1651</v>
      </c>
      <c r="K420" s="154">
        <v>3</v>
      </c>
      <c r="L420" s="17">
        <v>9536</v>
      </c>
      <c r="M420" s="17">
        <v>0</v>
      </c>
      <c r="N420" s="17">
        <f t="shared" si="24"/>
        <v>9536</v>
      </c>
      <c r="O420" s="17">
        <v>9536</v>
      </c>
      <c r="P420" s="17">
        <v>0</v>
      </c>
      <c r="Q420" s="17">
        <f t="shared" si="25"/>
        <v>9536</v>
      </c>
      <c r="R420" s="60" t="s">
        <v>507</v>
      </c>
      <c r="S420" s="152"/>
      <c r="T420" s="151"/>
      <c r="U420" s="151"/>
      <c r="V420" s="151"/>
      <c r="X420" s="152"/>
    </row>
    <row r="421" spans="1:24" ht="13.95" customHeight="1">
      <c r="A421" s="60">
        <v>22</v>
      </c>
      <c r="B421" s="13" t="s">
        <v>3348</v>
      </c>
      <c r="C421" s="13" t="s">
        <v>1647</v>
      </c>
      <c r="D421" s="13" t="s">
        <v>3412</v>
      </c>
      <c r="E421" s="13"/>
      <c r="F421" s="13" t="s">
        <v>165</v>
      </c>
      <c r="G421" s="13" t="s">
        <v>166</v>
      </c>
      <c r="H421" s="13" t="s">
        <v>3413</v>
      </c>
      <c r="I421" s="13" t="s">
        <v>3414</v>
      </c>
      <c r="J421" s="13" t="s">
        <v>1651</v>
      </c>
      <c r="K421" s="154">
        <v>9</v>
      </c>
      <c r="L421" s="17">
        <v>13920</v>
      </c>
      <c r="M421" s="17">
        <v>0</v>
      </c>
      <c r="N421" s="17">
        <f t="shared" si="24"/>
        <v>13920</v>
      </c>
      <c r="O421" s="17">
        <v>13920</v>
      </c>
      <c r="P421" s="17">
        <v>0</v>
      </c>
      <c r="Q421" s="17">
        <f t="shared" si="25"/>
        <v>13920</v>
      </c>
      <c r="R421" s="60" t="s">
        <v>507</v>
      </c>
      <c r="S421" s="152"/>
      <c r="T421" s="151"/>
      <c r="U421" s="151"/>
      <c r="V421" s="151"/>
      <c r="X421" s="152"/>
    </row>
    <row r="422" spans="1:24" ht="13.95" customHeight="1">
      <c r="A422" s="60">
        <v>23</v>
      </c>
      <c r="B422" s="13" t="s">
        <v>3348</v>
      </c>
      <c r="C422" s="13" t="s">
        <v>1647</v>
      </c>
      <c r="D422" s="13" t="s">
        <v>3415</v>
      </c>
      <c r="E422" s="13"/>
      <c r="F422" s="13" t="s">
        <v>165</v>
      </c>
      <c r="G422" s="13" t="s">
        <v>166</v>
      </c>
      <c r="H422" s="13" t="s">
        <v>3416</v>
      </c>
      <c r="I422" s="13" t="s">
        <v>3417</v>
      </c>
      <c r="J422" s="13" t="s">
        <v>1651</v>
      </c>
      <c r="K422" s="154">
        <v>9</v>
      </c>
      <c r="L422" s="17">
        <v>6197</v>
      </c>
      <c r="M422" s="17">
        <v>0</v>
      </c>
      <c r="N422" s="17">
        <f t="shared" si="24"/>
        <v>6197</v>
      </c>
      <c r="O422" s="17">
        <v>6197</v>
      </c>
      <c r="P422" s="17">
        <v>0</v>
      </c>
      <c r="Q422" s="17">
        <f t="shared" si="25"/>
        <v>6197</v>
      </c>
      <c r="R422" s="60" t="s">
        <v>507</v>
      </c>
      <c r="S422" s="152"/>
      <c r="T422" s="151"/>
      <c r="U422" s="151"/>
      <c r="V422" s="151"/>
      <c r="X422" s="152"/>
    </row>
    <row r="423" spans="1:24" ht="13.95" customHeight="1">
      <c r="A423" s="60">
        <v>24</v>
      </c>
      <c r="B423" s="13" t="s">
        <v>3348</v>
      </c>
      <c r="C423" s="13" t="s">
        <v>1647</v>
      </c>
      <c r="D423" s="13" t="s">
        <v>3418</v>
      </c>
      <c r="E423" s="13"/>
      <c r="F423" s="13" t="s">
        <v>165</v>
      </c>
      <c r="G423" s="13" t="s">
        <v>166</v>
      </c>
      <c r="H423" s="13" t="s">
        <v>3419</v>
      </c>
      <c r="I423" s="13" t="s">
        <v>3420</v>
      </c>
      <c r="J423" s="13" t="s">
        <v>1651</v>
      </c>
      <c r="K423" s="154">
        <v>6</v>
      </c>
      <c r="L423" s="17">
        <v>6521</v>
      </c>
      <c r="M423" s="17">
        <v>0</v>
      </c>
      <c r="N423" s="17">
        <f t="shared" si="24"/>
        <v>6521</v>
      </c>
      <c r="O423" s="17">
        <v>6521</v>
      </c>
      <c r="P423" s="17">
        <v>0</v>
      </c>
      <c r="Q423" s="17">
        <f t="shared" si="25"/>
        <v>6521</v>
      </c>
      <c r="R423" s="60" t="s">
        <v>507</v>
      </c>
      <c r="S423" s="152"/>
      <c r="T423" s="151"/>
      <c r="U423" s="151"/>
      <c r="V423" s="151"/>
      <c r="X423" s="152"/>
    </row>
    <row r="424" spans="1:24" ht="13.95" customHeight="1">
      <c r="A424" s="60">
        <v>25</v>
      </c>
      <c r="B424" s="13" t="s">
        <v>3348</v>
      </c>
      <c r="C424" s="13" t="s">
        <v>1647</v>
      </c>
      <c r="D424" s="13" t="s">
        <v>3418</v>
      </c>
      <c r="E424" s="13"/>
      <c r="F424" s="13" t="s">
        <v>165</v>
      </c>
      <c r="G424" s="13" t="s">
        <v>166</v>
      </c>
      <c r="H424" s="13" t="s">
        <v>3421</v>
      </c>
      <c r="I424" s="13" t="s">
        <v>3422</v>
      </c>
      <c r="J424" s="13" t="s">
        <v>1651</v>
      </c>
      <c r="K424" s="154">
        <v>6</v>
      </c>
      <c r="L424" s="17">
        <v>17933</v>
      </c>
      <c r="M424" s="17">
        <v>0</v>
      </c>
      <c r="N424" s="17">
        <f t="shared" si="24"/>
        <v>17933</v>
      </c>
      <c r="O424" s="17">
        <v>17933</v>
      </c>
      <c r="P424" s="17">
        <v>0</v>
      </c>
      <c r="Q424" s="17">
        <f t="shared" si="25"/>
        <v>17933</v>
      </c>
      <c r="R424" s="60" t="s">
        <v>507</v>
      </c>
      <c r="S424" s="152"/>
      <c r="T424" s="151"/>
      <c r="U424" s="151"/>
      <c r="V424" s="151"/>
      <c r="X424" s="152"/>
    </row>
    <row r="425" spans="1:24" ht="13.95" customHeight="1">
      <c r="A425" s="60">
        <v>26</v>
      </c>
      <c r="B425" s="13" t="s">
        <v>3348</v>
      </c>
      <c r="C425" s="13" t="s">
        <v>1647</v>
      </c>
      <c r="D425" s="13" t="s">
        <v>3423</v>
      </c>
      <c r="E425" s="13"/>
      <c r="F425" s="13" t="s">
        <v>165</v>
      </c>
      <c r="G425" s="13" t="s">
        <v>166</v>
      </c>
      <c r="H425" s="13" t="s">
        <v>3424</v>
      </c>
      <c r="I425" s="13" t="s">
        <v>3425</v>
      </c>
      <c r="J425" s="13" t="s">
        <v>1651</v>
      </c>
      <c r="K425" s="154">
        <v>2</v>
      </c>
      <c r="L425" s="17">
        <v>6490</v>
      </c>
      <c r="M425" s="17">
        <v>0</v>
      </c>
      <c r="N425" s="17">
        <f t="shared" si="24"/>
        <v>6490</v>
      </c>
      <c r="O425" s="17">
        <v>6490</v>
      </c>
      <c r="P425" s="17">
        <v>0</v>
      </c>
      <c r="Q425" s="17">
        <f t="shared" si="25"/>
        <v>6490</v>
      </c>
      <c r="R425" s="60" t="s">
        <v>507</v>
      </c>
      <c r="S425" s="152"/>
      <c r="T425" s="151"/>
      <c r="U425" s="151"/>
      <c r="V425" s="151"/>
      <c r="X425" s="152"/>
    </row>
    <row r="426" spans="1:24" ht="13.95" customHeight="1">
      <c r="A426" s="60">
        <v>27</v>
      </c>
      <c r="B426" s="13" t="s">
        <v>3348</v>
      </c>
      <c r="C426" s="13" t="s">
        <v>1647</v>
      </c>
      <c r="D426" s="13" t="s">
        <v>3426</v>
      </c>
      <c r="E426" s="13"/>
      <c r="F426" s="13" t="s">
        <v>165</v>
      </c>
      <c r="G426" s="13" t="s">
        <v>166</v>
      </c>
      <c r="H426" s="13" t="s">
        <v>3427</v>
      </c>
      <c r="I426" s="13" t="s">
        <v>3428</v>
      </c>
      <c r="J426" s="13" t="s">
        <v>1651</v>
      </c>
      <c r="K426" s="154">
        <v>2</v>
      </c>
      <c r="L426" s="17">
        <v>1195</v>
      </c>
      <c r="M426" s="17">
        <v>0</v>
      </c>
      <c r="N426" s="17">
        <f t="shared" si="24"/>
        <v>1195</v>
      </c>
      <c r="O426" s="17">
        <v>1195</v>
      </c>
      <c r="P426" s="17">
        <v>0</v>
      </c>
      <c r="Q426" s="17">
        <f t="shared" si="25"/>
        <v>1195</v>
      </c>
      <c r="R426" s="60" t="s">
        <v>507</v>
      </c>
      <c r="S426" s="152"/>
      <c r="T426" s="151"/>
      <c r="U426" s="151"/>
      <c r="V426" s="151"/>
      <c r="X426" s="152"/>
    </row>
    <row r="427" spans="1:24" ht="13.95" customHeight="1">
      <c r="A427" s="60">
        <v>28</v>
      </c>
      <c r="B427" s="13" t="s">
        <v>3348</v>
      </c>
      <c r="C427" s="13" t="s">
        <v>1647</v>
      </c>
      <c r="D427" s="13" t="s">
        <v>3429</v>
      </c>
      <c r="E427" s="13"/>
      <c r="F427" s="13" t="s">
        <v>165</v>
      </c>
      <c r="G427" s="13" t="s">
        <v>166</v>
      </c>
      <c r="H427" s="13" t="s">
        <v>3430</v>
      </c>
      <c r="I427" s="13" t="s">
        <v>3431</v>
      </c>
      <c r="J427" s="13" t="s">
        <v>1651</v>
      </c>
      <c r="K427" s="154">
        <v>2</v>
      </c>
      <c r="L427" s="17">
        <v>8095</v>
      </c>
      <c r="M427" s="17">
        <v>0</v>
      </c>
      <c r="N427" s="17">
        <f t="shared" si="24"/>
        <v>8095</v>
      </c>
      <c r="O427" s="17">
        <v>8095</v>
      </c>
      <c r="P427" s="17">
        <v>0</v>
      </c>
      <c r="Q427" s="17">
        <f t="shared" si="25"/>
        <v>8095</v>
      </c>
      <c r="R427" s="60" t="s">
        <v>507</v>
      </c>
      <c r="S427" s="152"/>
      <c r="T427" s="151"/>
      <c r="U427" s="151"/>
      <c r="V427" s="151"/>
      <c r="X427" s="152"/>
    </row>
    <row r="428" spans="1:24" ht="13.95" customHeight="1">
      <c r="A428" s="60">
        <v>29</v>
      </c>
      <c r="B428" s="13" t="s">
        <v>3348</v>
      </c>
      <c r="C428" s="13" t="s">
        <v>1647</v>
      </c>
      <c r="D428" s="13" t="s">
        <v>3432</v>
      </c>
      <c r="E428" s="13"/>
      <c r="F428" s="13" t="s">
        <v>165</v>
      </c>
      <c r="G428" s="13" t="s">
        <v>166</v>
      </c>
      <c r="H428" s="13" t="s">
        <v>3433</v>
      </c>
      <c r="I428" s="13" t="s">
        <v>3434</v>
      </c>
      <c r="J428" s="13" t="s">
        <v>1651</v>
      </c>
      <c r="K428" s="154">
        <v>6</v>
      </c>
      <c r="L428" s="17">
        <v>10611</v>
      </c>
      <c r="M428" s="17">
        <v>0</v>
      </c>
      <c r="N428" s="17">
        <f t="shared" si="24"/>
        <v>10611</v>
      </c>
      <c r="O428" s="17">
        <v>10611</v>
      </c>
      <c r="P428" s="17">
        <v>0</v>
      </c>
      <c r="Q428" s="17">
        <f t="shared" si="25"/>
        <v>10611</v>
      </c>
      <c r="R428" s="60" t="s">
        <v>507</v>
      </c>
      <c r="S428" s="152"/>
      <c r="T428" s="151"/>
      <c r="U428" s="151"/>
      <c r="V428" s="151"/>
      <c r="X428" s="152"/>
    </row>
    <row r="429" spans="1:24" ht="13.95" customHeight="1">
      <c r="A429" s="60">
        <v>30</v>
      </c>
      <c r="B429" s="13" t="s">
        <v>3348</v>
      </c>
      <c r="C429" s="13" t="s">
        <v>1647</v>
      </c>
      <c r="D429" s="13" t="s">
        <v>3426</v>
      </c>
      <c r="E429" s="13"/>
      <c r="F429" s="13" t="s">
        <v>165</v>
      </c>
      <c r="G429" s="13" t="s">
        <v>166</v>
      </c>
      <c r="H429" s="13" t="s">
        <v>3435</v>
      </c>
      <c r="I429" s="13" t="s">
        <v>3436</v>
      </c>
      <c r="J429" s="13" t="s">
        <v>1651</v>
      </c>
      <c r="K429" s="154">
        <v>13</v>
      </c>
      <c r="L429" s="17">
        <v>12329</v>
      </c>
      <c r="M429" s="17">
        <v>0</v>
      </c>
      <c r="N429" s="17">
        <f t="shared" si="24"/>
        <v>12329</v>
      </c>
      <c r="O429" s="17">
        <v>12329</v>
      </c>
      <c r="P429" s="17">
        <v>0</v>
      </c>
      <c r="Q429" s="17">
        <f t="shared" si="25"/>
        <v>12329</v>
      </c>
      <c r="R429" s="60" t="s">
        <v>507</v>
      </c>
      <c r="S429" s="152"/>
      <c r="T429" s="151"/>
      <c r="U429" s="151"/>
      <c r="V429" s="151"/>
      <c r="X429" s="152"/>
    </row>
    <row r="430" spans="1:24" ht="13.95" customHeight="1">
      <c r="A430" s="60">
        <v>31</v>
      </c>
      <c r="B430" s="13" t="s">
        <v>3348</v>
      </c>
      <c r="C430" s="13" t="s">
        <v>1647</v>
      </c>
      <c r="D430" s="13" t="s">
        <v>3415</v>
      </c>
      <c r="E430" s="13" t="s">
        <v>371</v>
      </c>
      <c r="F430" s="13" t="s">
        <v>165</v>
      </c>
      <c r="G430" s="13" t="s">
        <v>166</v>
      </c>
      <c r="H430" s="13" t="s">
        <v>3437</v>
      </c>
      <c r="I430" s="13" t="s">
        <v>3438</v>
      </c>
      <c r="J430" s="13" t="s">
        <v>1651</v>
      </c>
      <c r="K430" s="154">
        <v>2</v>
      </c>
      <c r="L430" s="17">
        <v>2406</v>
      </c>
      <c r="M430" s="17">
        <v>0</v>
      </c>
      <c r="N430" s="17">
        <f t="shared" si="24"/>
        <v>2406</v>
      </c>
      <c r="O430" s="17">
        <v>2406</v>
      </c>
      <c r="P430" s="17">
        <v>0</v>
      </c>
      <c r="Q430" s="17">
        <f t="shared" si="25"/>
        <v>2406</v>
      </c>
      <c r="R430" s="60" t="s">
        <v>507</v>
      </c>
      <c r="S430" s="152"/>
      <c r="T430" s="151"/>
      <c r="U430" s="151"/>
      <c r="V430" s="151"/>
      <c r="X430" s="152"/>
    </row>
    <row r="431" spans="1:24" ht="13.95" customHeight="1">
      <c r="A431" s="60">
        <v>32</v>
      </c>
      <c r="B431" s="13" t="s">
        <v>3348</v>
      </c>
      <c r="C431" s="13" t="s">
        <v>1647</v>
      </c>
      <c r="D431" s="13" t="s">
        <v>3423</v>
      </c>
      <c r="E431" s="13"/>
      <c r="F431" s="13" t="s">
        <v>165</v>
      </c>
      <c r="G431" s="13" t="s">
        <v>166</v>
      </c>
      <c r="H431" s="13" t="s">
        <v>3439</v>
      </c>
      <c r="I431" s="13" t="s">
        <v>3440</v>
      </c>
      <c r="J431" s="13" t="s">
        <v>1651</v>
      </c>
      <c r="K431" s="154">
        <v>5</v>
      </c>
      <c r="L431" s="17">
        <v>5696</v>
      </c>
      <c r="M431" s="17">
        <v>0</v>
      </c>
      <c r="N431" s="17">
        <f t="shared" si="24"/>
        <v>5696</v>
      </c>
      <c r="O431" s="17">
        <v>5696</v>
      </c>
      <c r="P431" s="17">
        <v>0</v>
      </c>
      <c r="Q431" s="17">
        <f t="shared" si="25"/>
        <v>5696</v>
      </c>
      <c r="R431" s="60" t="s">
        <v>507</v>
      </c>
      <c r="S431" s="152"/>
      <c r="T431" s="151"/>
      <c r="U431" s="151"/>
      <c r="V431" s="151"/>
      <c r="X431" s="152"/>
    </row>
    <row r="432" spans="1:24" ht="13.95" customHeight="1">
      <c r="A432" s="60">
        <v>33</v>
      </c>
      <c r="B432" s="13" t="s">
        <v>3348</v>
      </c>
      <c r="C432" s="13" t="s">
        <v>1647</v>
      </c>
      <c r="D432" s="13" t="s">
        <v>3441</v>
      </c>
      <c r="E432" s="13"/>
      <c r="F432" s="13" t="s">
        <v>165</v>
      </c>
      <c r="G432" s="13" t="s">
        <v>166</v>
      </c>
      <c r="H432" s="13" t="s">
        <v>3442</v>
      </c>
      <c r="I432" s="13" t="s">
        <v>3443</v>
      </c>
      <c r="J432" s="13" t="s">
        <v>1651</v>
      </c>
      <c r="K432" s="154">
        <v>8</v>
      </c>
      <c r="L432" s="17">
        <v>9615</v>
      </c>
      <c r="M432" s="17">
        <v>0</v>
      </c>
      <c r="N432" s="17">
        <f t="shared" si="24"/>
        <v>9615</v>
      </c>
      <c r="O432" s="17">
        <v>9615</v>
      </c>
      <c r="P432" s="17">
        <v>0</v>
      </c>
      <c r="Q432" s="17">
        <f t="shared" si="25"/>
        <v>9615</v>
      </c>
      <c r="R432" s="60" t="s">
        <v>507</v>
      </c>
      <c r="S432" s="152"/>
      <c r="T432" s="151"/>
      <c r="U432" s="151"/>
      <c r="V432" s="151"/>
      <c r="X432" s="152"/>
    </row>
    <row r="433" spans="1:24" ht="13.95" customHeight="1">
      <c r="A433" s="60">
        <v>34</v>
      </c>
      <c r="B433" s="13" t="s">
        <v>3348</v>
      </c>
      <c r="C433" s="13" t="s">
        <v>1647</v>
      </c>
      <c r="D433" s="13" t="s">
        <v>3444</v>
      </c>
      <c r="E433" s="13"/>
      <c r="F433" s="13" t="s">
        <v>165</v>
      </c>
      <c r="G433" s="13" t="s">
        <v>166</v>
      </c>
      <c r="H433" s="13" t="s">
        <v>3445</v>
      </c>
      <c r="I433" s="13" t="s">
        <v>3446</v>
      </c>
      <c r="J433" s="13" t="s">
        <v>1651</v>
      </c>
      <c r="K433" s="154">
        <v>6</v>
      </c>
      <c r="L433" s="17">
        <v>3572</v>
      </c>
      <c r="M433" s="17">
        <v>0</v>
      </c>
      <c r="N433" s="17">
        <f t="shared" si="24"/>
        <v>3572</v>
      </c>
      <c r="O433" s="17">
        <v>3572</v>
      </c>
      <c r="P433" s="17">
        <v>0</v>
      </c>
      <c r="Q433" s="17">
        <f t="shared" si="25"/>
        <v>3572</v>
      </c>
      <c r="R433" s="60" t="s">
        <v>507</v>
      </c>
      <c r="S433" s="152"/>
      <c r="T433" s="151"/>
      <c r="U433" s="151"/>
      <c r="V433" s="151"/>
      <c r="X433" s="152"/>
    </row>
    <row r="434" spans="1:24" ht="13.95" customHeight="1">
      <c r="A434" s="60">
        <v>35</v>
      </c>
      <c r="B434" s="13" t="s">
        <v>3348</v>
      </c>
      <c r="C434" s="13" t="s">
        <v>1647</v>
      </c>
      <c r="D434" s="13" t="s">
        <v>3447</v>
      </c>
      <c r="E434" s="13"/>
      <c r="F434" s="13" t="s">
        <v>165</v>
      </c>
      <c r="G434" s="13" t="s">
        <v>166</v>
      </c>
      <c r="H434" s="13" t="s">
        <v>3448</v>
      </c>
      <c r="I434" s="13" t="s">
        <v>3449</v>
      </c>
      <c r="J434" s="13" t="s">
        <v>1651</v>
      </c>
      <c r="K434" s="154">
        <v>2</v>
      </c>
      <c r="L434" s="17">
        <v>4406</v>
      </c>
      <c r="M434" s="17">
        <v>0</v>
      </c>
      <c r="N434" s="17">
        <f t="shared" si="24"/>
        <v>4406</v>
      </c>
      <c r="O434" s="17">
        <v>4406</v>
      </c>
      <c r="P434" s="17">
        <v>0</v>
      </c>
      <c r="Q434" s="17">
        <f t="shared" si="25"/>
        <v>4406</v>
      </c>
      <c r="R434" s="60" t="s">
        <v>507</v>
      </c>
      <c r="S434" s="152"/>
      <c r="T434" s="151"/>
      <c r="U434" s="151"/>
      <c r="V434" s="151"/>
      <c r="X434" s="152"/>
    </row>
    <row r="435" spans="1:24" ht="13.95" customHeight="1">
      <c r="A435" s="60">
        <v>36</v>
      </c>
      <c r="B435" s="13" t="s">
        <v>3348</v>
      </c>
      <c r="C435" s="13" t="s">
        <v>1647</v>
      </c>
      <c r="D435" s="13" t="s">
        <v>3450</v>
      </c>
      <c r="E435" s="13"/>
      <c r="F435" s="13" t="s">
        <v>165</v>
      </c>
      <c r="G435" s="13" t="s">
        <v>166</v>
      </c>
      <c r="H435" s="13" t="s">
        <v>3451</v>
      </c>
      <c r="I435" s="13" t="s">
        <v>3452</v>
      </c>
      <c r="J435" s="13" t="s">
        <v>1651</v>
      </c>
      <c r="K435" s="154">
        <v>9</v>
      </c>
      <c r="L435" s="17">
        <v>11541</v>
      </c>
      <c r="M435" s="17">
        <v>0</v>
      </c>
      <c r="N435" s="17">
        <f t="shared" si="24"/>
        <v>11541</v>
      </c>
      <c r="O435" s="17">
        <v>11541</v>
      </c>
      <c r="P435" s="17">
        <v>0</v>
      </c>
      <c r="Q435" s="17">
        <f t="shared" si="25"/>
        <v>11541</v>
      </c>
      <c r="R435" s="60" t="s">
        <v>507</v>
      </c>
      <c r="S435" s="152"/>
      <c r="T435" s="151"/>
      <c r="U435" s="151"/>
      <c r="V435" s="151"/>
      <c r="X435" s="152"/>
    </row>
    <row r="436" spans="1:24" ht="13.95" customHeight="1">
      <c r="A436" s="60">
        <v>37</v>
      </c>
      <c r="B436" s="13" t="s">
        <v>3348</v>
      </c>
      <c r="C436" s="13" t="s">
        <v>1647</v>
      </c>
      <c r="D436" s="13" t="s">
        <v>3453</v>
      </c>
      <c r="E436" s="13"/>
      <c r="F436" s="13" t="s">
        <v>165</v>
      </c>
      <c r="G436" s="13" t="s">
        <v>166</v>
      </c>
      <c r="H436" s="13" t="s">
        <v>3454</v>
      </c>
      <c r="I436" s="13" t="s">
        <v>3455</v>
      </c>
      <c r="J436" s="13" t="s">
        <v>1651</v>
      </c>
      <c r="K436" s="154">
        <v>6</v>
      </c>
      <c r="L436" s="17">
        <v>3750</v>
      </c>
      <c r="M436" s="17">
        <v>0</v>
      </c>
      <c r="N436" s="17">
        <f t="shared" si="24"/>
        <v>3750</v>
      </c>
      <c r="O436" s="17">
        <v>3750</v>
      </c>
      <c r="P436" s="17">
        <v>0</v>
      </c>
      <c r="Q436" s="17">
        <f t="shared" si="25"/>
        <v>3750</v>
      </c>
      <c r="R436" s="60" t="s">
        <v>507</v>
      </c>
      <c r="S436" s="152"/>
      <c r="T436" s="151"/>
      <c r="U436" s="151"/>
      <c r="V436" s="151"/>
      <c r="X436" s="152"/>
    </row>
    <row r="437" spans="1:24" ht="13.95" customHeight="1">
      <c r="A437" s="60">
        <v>38</v>
      </c>
      <c r="B437" s="13" t="s">
        <v>3348</v>
      </c>
      <c r="C437" s="13" t="s">
        <v>1647</v>
      </c>
      <c r="D437" s="13" t="s">
        <v>3456</v>
      </c>
      <c r="E437" s="13"/>
      <c r="F437" s="13" t="s">
        <v>165</v>
      </c>
      <c r="G437" s="13" t="s">
        <v>166</v>
      </c>
      <c r="H437" s="13" t="s">
        <v>3457</v>
      </c>
      <c r="I437" s="13" t="s">
        <v>3458</v>
      </c>
      <c r="J437" s="13" t="s">
        <v>1651</v>
      </c>
      <c r="K437" s="154">
        <v>6</v>
      </c>
      <c r="L437" s="17">
        <v>14737</v>
      </c>
      <c r="M437" s="17">
        <v>0</v>
      </c>
      <c r="N437" s="17">
        <f t="shared" si="24"/>
        <v>14737</v>
      </c>
      <c r="O437" s="17">
        <v>14737</v>
      </c>
      <c r="P437" s="17">
        <v>0</v>
      </c>
      <c r="Q437" s="17">
        <f t="shared" si="25"/>
        <v>14737</v>
      </c>
      <c r="R437" s="60" t="s">
        <v>507</v>
      </c>
      <c r="S437" s="152"/>
      <c r="T437" s="151"/>
      <c r="U437" s="151"/>
      <c r="V437" s="151"/>
      <c r="X437" s="152"/>
    </row>
    <row r="438" spans="1:24" ht="13.95" customHeight="1">
      <c r="A438" s="60">
        <v>39</v>
      </c>
      <c r="B438" s="13" t="s">
        <v>3348</v>
      </c>
      <c r="C438" s="13" t="s">
        <v>1647</v>
      </c>
      <c r="D438" s="13" t="s">
        <v>3459</v>
      </c>
      <c r="E438" s="13"/>
      <c r="F438" s="13" t="s">
        <v>165</v>
      </c>
      <c r="G438" s="13" t="s">
        <v>166</v>
      </c>
      <c r="H438" s="13" t="s">
        <v>3460</v>
      </c>
      <c r="I438" s="13" t="s">
        <v>3461</v>
      </c>
      <c r="J438" s="13" t="s">
        <v>1651</v>
      </c>
      <c r="K438" s="154">
        <v>2</v>
      </c>
      <c r="L438" s="17">
        <v>4368</v>
      </c>
      <c r="M438" s="17">
        <v>0</v>
      </c>
      <c r="N438" s="17">
        <f t="shared" si="24"/>
        <v>4368</v>
      </c>
      <c r="O438" s="17">
        <v>4368</v>
      </c>
      <c r="P438" s="17">
        <v>0</v>
      </c>
      <c r="Q438" s="17">
        <f t="shared" si="25"/>
        <v>4368</v>
      </c>
      <c r="R438" s="60" t="s">
        <v>507</v>
      </c>
      <c r="S438" s="152"/>
      <c r="T438" s="151"/>
      <c r="U438" s="151"/>
      <c r="V438" s="151"/>
      <c r="X438" s="152"/>
    </row>
    <row r="439" spans="1:24" ht="13.95" customHeight="1">
      <c r="A439" s="60">
        <v>40</v>
      </c>
      <c r="B439" s="13" t="s">
        <v>3348</v>
      </c>
      <c r="C439" s="13" t="s">
        <v>1647</v>
      </c>
      <c r="D439" s="13" t="s">
        <v>3462</v>
      </c>
      <c r="E439" s="13"/>
      <c r="F439" s="13" t="s">
        <v>165</v>
      </c>
      <c r="G439" s="13" t="s">
        <v>166</v>
      </c>
      <c r="H439" s="13" t="s">
        <v>3463</v>
      </c>
      <c r="I439" s="13" t="s">
        <v>3464</v>
      </c>
      <c r="J439" s="13" t="s">
        <v>1651</v>
      </c>
      <c r="K439" s="154">
        <v>6</v>
      </c>
      <c r="L439" s="17">
        <v>5667</v>
      </c>
      <c r="M439" s="17">
        <v>0</v>
      </c>
      <c r="N439" s="17">
        <f t="shared" si="24"/>
        <v>5667</v>
      </c>
      <c r="O439" s="17">
        <v>5667</v>
      </c>
      <c r="P439" s="17">
        <v>0</v>
      </c>
      <c r="Q439" s="17">
        <f t="shared" si="25"/>
        <v>5667</v>
      </c>
      <c r="R439" s="60" t="s">
        <v>507</v>
      </c>
      <c r="S439" s="152"/>
      <c r="T439" s="151"/>
      <c r="U439" s="151"/>
      <c r="V439" s="151"/>
      <c r="X439" s="152"/>
    </row>
    <row r="440" spans="1:24" ht="13.95" customHeight="1">
      <c r="A440" s="60">
        <v>41</v>
      </c>
      <c r="B440" s="13" t="s">
        <v>3348</v>
      </c>
      <c r="C440" s="13" t="s">
        <v>1647</v>
      </c>
      <c r="D440" s="13" t="s">
        <v>3465</v>
      </c>
      <c r="E440" s="13"/>
      <c r="F440" s="13" t="s">
        <v>165</v>
      </c>
      <c r="G440" s="13" t="s">
        <v>166</v>
      </c>
      <c r="H440" s="13" t="s">
        <v>3466</v>
      </c>
      <c r="I440" s="13" t="s">
        <v>3467</v>
      </c>
      <c r="J440" s="13" t="s">
        <v>1651</v>
      </c>
      <c r="K440" s="154">
        <v>6</v>
      </c>
      <c r="L440" s="17">
        <v>12895</v>
      </c>
      <c r="M440" s="17">
        <v>0</v>
      </c>
      <c r="N440" s="17">
        <f t="shared" si="24"/>
        <v>12895</v>
      </c>
      <c r="O440" s="17">
        <v>12895</v>
      </c>
      <c r="P440" s="17">
        <v>0</v>
      </c>
      <c r="Q440" s="17">
        <f t="shared" si="25"/>
        <v>12895</v>
      </c>
      <c r="R440" s="60" t="s">
        <v>507</v>
      </c>
      <c r="S440" s="152"/>
      <c r="T440" s="151"/>
      <c r="U440" s="151"/>
      <c r="V440" s="151"/>
      <c r="X440" s="152"/>
    </row>
    <row r="441" spans="1:24" ht="13.95" customHeight="1">
      <c r="A441" s="60">
        <v>42</v>
      </c>
      <c r="B441" s="13" t="s">
        <v>3348</v>
      </c>
      <c r="C441" s="13" t="s">
        <v>1647</v>
      </c>
      <c r="D441" s="13" t="s">
        <v>3468</v>
      </c>
      <c r="E441" s="13"/>
      <c r="F441" s="13" t="s">
        <v>165</v>
      </c>
      <c r="G441" s="13" t="s">
        <v>166</v>
      </c>
      <c r="H441" s="13" t="s">
        <v>3469</v>
      </c>
      <c r="I441" s="13" t="s">
        <v>3470</v>
      </c>
      <c r="J441" s="13" t="s">
        <v>1651</v>
      </c>
      <c r="K441" s="154">
        <v>6</v>
      </c>
      <c r="L441" s="17">
        <v>4499</v>
      </c>
      <c r="M441" s="17">
        <v>0</v>
      </c>
      <c r="N441" s="17">
        <f t="shared" si="24"/>
        <v>4499</v>
      </c>
      <c r="O441" s="17">
        <v>4499</v>
      </c>
      <c r="P441" s="17">
        <v>0</v>
      </c>
      <c r="Q441" s="17">
        <f t="shared" si="25"/>
        <v>4499</v>
      </c>
      <c r="R441" s="60" t="s">
        <v>507</v>
      </c>
      <c r="S441" s="152"/>
      <c r="T441" s="151"/>
      <c r="U441" s="151"/>
      <c r="V441" s="151"/>
      <c r="X441" s="152"/>
    </row>
    <row r="442" spans="1:24" ht="13.95" customHeight="1">
      <c r="A442" s="60">
        <v>43</v>
      </c>
      <c r="B442" s="13" t="s">
        <v>3348</v>
      </c>
      <c r="C442" s="13" t="s">
        <v>1647</v>
      </c>
      <c r="D442" s="13" t="s">
        <v>3762</v>
      </c>
      <c r="E442" s="13"/>
      <c r="F442" s="13" t="s">
        <v>165</v>
      </c>
      <c r="G442" s="13" t="s">
        <v>166</v>
      </c>
      <c r="H442" s="13" t="s">
        <v>3471</v>
      </c>
      <c r="I442" s="13" t="s">
        <v>3472</v>
      </c>
      <c r="J442" s="13" t="s">
        <v>1651</v>
      </c>
      <c r="K442" s="154">
        <v>6</v>
      </c>
      <c r="L442" s="17">
        <v>9695</v>
      </c>
      <c r="M442" s="17">
        <v>0</v>
      </c>
      <c r="N442" s="17">
        <f t="shared" si="24"/>
        <v>9695</v>
      </c>
      <c r="O442" s="17">
        <v>9695</v>
      </c>
      <c r="P442" s="17">
        <v>0</v>
      </c>
      <c r="Q442" s="17">
        <f t="shared" si="25"/>
        <v>9695</v>
      </c>
      <c r="R442" s="60" t="s">
        <v>507</v>
      </c>
      <c r="S442" s="152"/>
      <c r="T442" s="151"/>
      <c r="U442" s="151"/>
      <c r="V442" s="151"/>
      <c r="X442" s="152"/>
    </row>
    <row r="443" spans="1:24" ht="13.95" customHeight="1">
      <c r="A443" s="60">
        <v>44</v>
      </c>
      <c r="B443" s="13" t="s">
        <v>3348</v>
      </c>
      <c r="C443" s="13" t="s">
        <v>1647</v>
      </c>
      <c r="D443" s="13" t="s">
        <v>3762</v>
      </c>
      <c r="E443" s="13"/>
      <c r="F443" s="13" t="s">
        <v>165</v>
      </c>
      <c r="G443" s="13" t="s">
        <v>166</v>
      </c>
      <c r="H443" s="13" t="s">
        <v>3473</v>
      </c>
      <c r="I443" s="13" t="s">
        <v>3474</v>
      </c>
      <c r="J443" s="13" t="s">
        <v>1651</v>
      </c>
      <c r="K443" s="154">
        <v>2</v>
      </c>
      <c r="L443" s="17">
        <v>2095</v>
      </c>
      <c r="M443" s="17">
        <v>0</v>
      </c>
      <c r="N443" s="17">
        <f t="shared" si="24"/>
        <v>2095</v>
      </c>
      <c r="O443" s="17">
        <v>2095</v>
      </c>
      <c r="P443" s="17">
        <v>0</v>
      </c>
      <c r="Q443" s="17">
        <f t="shared" si="25"/>
        <v>2095</v>
      </c>
      <c r="R443" s="60" t="s">
        <v>507</v>
      </c>
      <c r="S443" s="152"/>
      <c r="T443" s="151"/>
      <c r="U443" s="151"/>
      <c r="V443" s="151"/>
      <c r="X443" s="152"/>
    </row>
    <row r="444" spans="1:24" ht="13.95" customHeight="1">
      <c r="A444" s="60">
        <v>45</v>
      </c>
      <c r="B444" s="13" t="s">
        <v>3348</v>
      </c>
      <c r="C444" s="13" t="s">
        <v>1647</v>
      </c>
      <c r="D444" s="13" t="s">
        <v>3349</v>
      </c>
      <c r="E444" s="13"/>
      <c r="F444" s="13" t="s">
        <v>165</v>
      </c>
      <c r="G444" s="13" t="s">
        <v>166</v>
      </c>
      <c r="H444" s="13" t="s">
        <v>3475</v>
      </c>
      <c r="I444" s="13" t="s">
        <v>3476</v>
      </c>
      <c r="J444" s="13" t="s">
        <v>1651</v>
      </c>
      <c r="K444" s="154">
        <v>9</v>
      </c>
      <c r="L444" s="17">
        <v>11723</v>
      </c>
      <c r="M444" s="17">
        <v>0</v>
      </c>
      <c r="N444" s="17">
        <f t="shared" si="24"/>
        <v>11723</v>
      </c>
      <c r="O444" s="17">
        <v>11723</v>
      </c>
      <c r="P444" s="17">
        <v>0</v>
      </c>
      <c r="Q444" s="17">
        <f t="shared" si="25"/>
        <v>11723</v>
      </c>
      <c r="R444" s="60" t="s">
        <v>507</v>
      </c>
      <c r="S444" s="152"/>
      <c r="T444" s="151"/>
      <c r="U444" s="151"/>
      <c r="V444" s="151"/>
      <c r="X444" s="152"/>
    </row>
    <row r="445" spans="1:24" ht="13.95" customHeight="1">
      <c r="A445" s="60">
        <v>46</v>
      </c>
      <c r="B445" s="13" t="s">
        <v>3348</v>
      </c>
      <c r="C445" s="13" t="s">
        <v>1647</v>
      </c>
      <c r="D445" s="13" t="s">
        <v>3349</v>
      </c>
      <c r="E445" s="13"/>
      <c r="F445" s="13" t="s">
        <v>165</v>
      </c>
      <c r="G445" s="13" t="s">
        <v>166</v>
      </c>
      <c r="H445" s="13" t="s">
        <v>3477</v>
      </c>
      <c r="I445" s="13" t="s">
        <v>3478</v>
      </c>
      <c r="J445" s="13" t="s">
        <v>1651</v>
      </c>
      <c r="K445" s="154">
        <v>9</v>
      </c>
      <c r="L445" s="17">
        <v>7912</v>
      </c>
      <c r="M445" s="17">
        <v>0</v>
      </c>
      <c r="N445" s="17">
        <f t="shared" si="24"/>
        <v>7912</v>
      </c>
      <c r="O445" s="17">
        <v>7912</v>
      </c>
      <c r="P445" s="17">
        <v>0</v>
      </c>
      <c r="Q445" s="17">
        <f t="shared" si="25"/>
        <v>7912</v>
      </c>
      <c r="R445" s="60" t="s">
        <v>507</v>
      </c>
      <c r="S445" s="152"/>
      <c r="T445" s="151"/>
      <c r="U445" s="151"/>
      <c r="V445" s="151"/>
      <c r="X445" s="152"/>
    </row>
    <row r="446" spans="1:24" ht="13.95" customHeight="1">
      <c r="A446" s="60">
        <v>47</v>
      </c>
      <c r="B446" s="13" t="s">
        <v>3348</v>
      </c>
      <c r="C446" s="13" t="s">
        <v>1647</v>
      </c>
      <c r="D446" s="13" t="s">
        <v>3479</v>
      </c>
      <c r="E446" s="13"/>
      <c r="F446" s="13" t="s">
        <v>165</v>
      </c>
      <c r="G446" s="13" t="s">
        <v>166</v>
      </c>
      <c r="H446" s="13" t="s">
        <v>3480</v>
      </c>
      <c r="I446" s="13" t="s">
        <v>3481</v>
      </c>
      <c r="J446" s="13" t="s">
        <v>1651</v>
      </c>
      <c r="K446" s="154">
        <v>6</v>
      </c>
      <c r="L446" s="17">
        <v>4567</v>
      </c>
      <c r="M446" s="17">
        <v>0</v>
      </c>
      <c r="N446" s="17">
        <f t="shared" si="24"/>
        <v>4567</v>
      </c>
      <c r="O446" s="17">
        <v>4567</v>
      </c>
      <c r="P446" s="17">
        <v>0</v>
      </c>
      <c r="Q446" s="17">
        <f t="shared" si="25"/>
        <v>4567</v>
      </c>
      <c r="R446" s="60" t="s">
        <v>507</v>
      </c>
      <c r="S446" s="152"/>
      <c r="T446" s="151"/>
      <c r="U446" s="151"/>
      <c r="V446" s="151"/>
      <c r="X446" s="152"/>
    </row>
    <row r="447" spans="1:24" ht="13.95" customHeight="1">
      <c r="A447" s="60">
        <v>48</v>
      </c>
      <c r="B447" s="13" t="s">
        <v>3348</v>
      </c>
      <c r="C447" s="13" t="s">
        <v>1647</v>
      </c>
      <c r="D447" s="13" t="s">
        <v>3367</v>
      </c>
      <c r="E447" s="13"/>
      <c r="F447" s="13" t="s">
        <v>165</v>
      </c>
      <c r="G447" s="13" t="s">
        <v>166</v>
      </c>
      <c r="H447" s="13" t="s">
        <v>3482</v>
      </c>
      <c r="I447" s="13" t="s">
        <v>3483</v>
      </c>
      <c r="J447" s="13" t="s">
        <v>1651</v>
      </c>
      <c r="K447" s="154">
        <v>6</v>
      </c>
      <c r="L447" s="17">
        <v>5636</v>
      </c>
      <c r="M447" s="17">
        <v>0</v>
      </c>
      <c r="N447" s="17">
        <f t="shared" si="24"/>
        <v>5636</v>
      </c>
      <c r="O447" s="17">
        <v>5636</v>
      </c>
      <c r="P447" s="17">
        <v>0</v>
      </c>
      <c r="Q447" s="17">
        <f t="shared" si="25"/>
        <v>5636</v>
      </c>
      <c r="R447" s="60" t="s">
        <v>507</v>
      </c>
      <c r="S447" s="152"/>
      <c r="T447" s="151"/>
      <c r="U447" s="151"/>
      <c r="V447" s="151"/>
      <c r="X447" s="152"/>
    </row>
    <row r="448" spans="1:24" ht="13.95" customHeight="1">
      <c r="A448" s="60">
        <v>49</v>
      </c>
      <c r="B448" s="13" t="s">
        <v>3348</v>
      </c>
      <c r="C448" s="13" t="s">
        <v>1647</v>
      </c>
      <c r="D448" s="13" t="s">
        <v>3484</v>
      </c>
      <c r="E448" s="13"/>
      <c r="F448" s="13" t="s">
        <v>165</v>
      </c>
      <c r="G448" s="13" t="s">
        <v>166</v>
      </c>
      <c r="H448" s="13" t="s">
        <v>3485</v>
      </c>
      <c r="I448" s="13" t="s">
        <v>3486</v>
      </c>
      <c r="J448" s="13" t="s">
        <v>1651</v>
      </c>
      <c r="K448" s="154">
        <v>6</v>
      </c>
      <c r="L448" s="17">
        <v>12992</v>
      </c>
      <c r="M448" s="17">
        <v>0</v>
      </c>
      <c r="N448" s="17">
        <f t="shared" si="24"/>
        <v>12992</v>
      </c>
      <c r="O448" s="17">
        <v>12992</v>
      </c>
      <c r="P448" s="17">
        <v>0</v>
      </c>
      <c r="Q448" s="17">
        <f t="shared" si="25"/>
        <v>12992</v>
      </c>
      <c r="R448" s="60" t="s">
        <v>507</v>
      </c>
      <c r="S448" s="152"/>
      <c r="T448" s="151"/>
      <c r="U448" s="151"/>
      <c r="V448" s="151"/>
      <c r="X448" s="152"/>
    </row>
    <row r="449" spans="1:24" ht="13.95" customHeight="1">
      <c r="A449" s="60">
        <v>50</v>
      </c>
      <c r="B449" s="13" t="s">
        <v>3348</v>
      </c>
      <c r="C449" s="13" t="s">
        <v>1647</v>
      </c>
      <c r="D449" s="13" t="s">
        <v>3349</v>
      </c>
      <c r="E449" s="13"/>
      <c r="F449" s="13" t="s">
        <v>165</v>
      </c>
      <c r="G449" s="13" t="s">
        <v>166</v>
      </c>
      <c r="H449" s="13" t="s">
        <v>3487</v>
      </c>
      <c r="I449" s="13" t="s">
        <v>3488</v>
      </c>
      <c r="J449" s="13" t="s">
        <v>1651</v>
      </c>
      <c r="K449" s="154">
        <v>6</v>
      </c>
      <c r="L449" s="17">
        <v>8425</v>
      </c>
      <c r="M449" s="17">
        <v>0</v>
      </c>
      <c r="N449" s="17">
        <f t="shared" si="24"/>
        <v>8425</v>
      </c>
      <c r="O449" s="17">
        <v>8425</v>
      </c>
      <c r="P449" s="17">
        <v>0</v>
      </c>
      <c r="Q449" s="17">
        <f t="shared" si="25"/>
        <v>8425</v>
      </c>
      <c r="R449" s="60" t="s">
        <v>507</v>
      </c>
      <c r="S449" s="152"/>
      <c r="T449" s="151"/>
      <c r="U449" s="151"/>
      <c r="V449" s="151"/>
      <c r="X449" s="152"/>
    </row>
    <row r="450" spans="1:24" ht="13.95" customHeight="1">
      <c r="A450" s="60">
        <v>51</v>
      </c>
      <c r="B450" s="13" t="s">
        <v>3348</v>
      </c>
      <c r="C450" s="13" t="s">
        <v>1647</v>
      </c>
      <c r="D450" s="13" t="s">
        <v>3489</v>
      </c>
      <c r="E450" s="13"/>
      <c r="F450" s="13" t="s">
        <v>165</v>
      </c>
      <c r="G450" s="13" t="s">
        <v>166</v>
      </c>
      <c r="H450" s="13" t="s">
        <v>3490</v>
      </c>
      <c r="I450" s="13" t="s">
        <v>3491</v>
      </c>
      <c r="J450" s="13" t="s">
        <v>1651</v>
      </c>
      <c r="K450" s="154">
        <v>1</v>
      </c>
      <c r="L450" s="17">
        <v>7559</v>
      </c>
      <c r="M450" s="17">
        <v>0</v>
      </c>
      <c r="N450" s="17">
        <f t="shared" si="24"/>
        <v>7559</v>
      </c>
      <c r="O450" s="17">
        <v>7559</v>
      </c>
      <c r="P450" s="17">
        <v>0</v>
      </c>
      <c r="Q450" s="17">
        <f t="shared" si="25"/>
        <v>7559</v>
      </c>
      <c r="R450" s="60" t="s">
        <v>507</v>
      </c>
      <c r="S450" s="152"/>
      <c r="T450" s="151"/>
      <c r="U450" s="151"/>
      <c r="V450" s="151"/>
      <c r="X450" s="152"/>
    </row>
    <row r="451" spans="1:24" ht="13.95" customHeight="1">
      <c r="A451" s="60">
        <v>52</v>
      </c>
      <c r="B451" s="13" t="s">
        <v>3348</v>
      </c>
      <c r="C451" s="13" t="s">
        <v>1647</v>
      </c>
      <c r="D451" s="13" t="s">
        <v>3349</v>
      </c>
      <c r="E451" s="13"/>
      <c r="F451" s="13" t="s">
        <v>165</v>
      </c>
      <c r="G451" s="13" t="s">
        <v>166</v>
      </c>
      <c r="H451" s="13" t="s">
        <v>3492</v>
      </c>
      <c r="I451" s="13" t="s">
        <v>3493</v>
      </c>
      <c r="J451" s="13" t="s">
        <v>1651</v>
      </c>
      <c r="K451" s="154">
        <v>6</v>
      </c>
      <c r="L451" s="17">
        <v>3859</v>
      </c>
      <c r="M451" s="17">
        <v>0</v>
      </c>
      <c r="N451" s="17">
        <f t="shared" si="24"/>
        <v>3859</v>
      </c>
      <c r="O451" s="17">
        <v>3859</v>
      </c>
      <c r="P451" s="17">
        <v>0</v>
      </c>
      <c r="Q451" s="17">
        <f t="shared" si="25"/>
        <v>3859</v>
      </c>
      <c r="R451" s="60" t="s">
        <v>507</v>
      </c>
      <c r="S451" s="152"/>
      <c r="T451" s="151"/>
      <c r="U451" s="151"/>
      <c r="V451" s="151"/>
      <c r="X451" s="152"/>
    </row>
    <row r="452" spans="1:24" ht="13.95" customHeight="1">
      <c r="A452" s="60">
        <v>53</v>
      </c>
      <c r="B452" s="13" t="s">
        <v>3348</v>
      </c>
      <c r="C452" s="13" t="s">
        <v>1647</v>
      </c>
      <c r="D452" s="13" t="s">
        <v>3484</v>
      </c>
      <c r="E452" s="13"/>
      <c r="F452" s="13" t="s">
        <v>165</v>
      </c>
      <c r="G452" s="13" t="s">
        <v>166</v>
      </c>
      <c r="H452" s="13" t="s">
        <v>3494</v>
      </c>
      <c r="I452" s="13" t="s">
        <v>3495</v>
      </c>
      <c r="J452" s="13" t="s">
        <v>1651</v>
      </c>
      <c r="K452" s="154">
        <v>6</v>
      </c>
      <c r="L452" s="17">
        <v>3558</v>
      </c>
      <c r="M452" s="17">
        <v>0</v>
      </c>
      <c r="N452" s="17">
        <f t="shared" si="24"/>
        <v>3558</v>
      </c>
      <c r="O452" s="17">
        <v>3558</v>
      </c>
      <c r="P452" s="17">
        <v>0</v>
      </c>
      <c r="Q452" s="17">
        <f t="shared" si="25"/>
        <v>3558</v>
      </c>
      <c r="R452" s="60" t="s">
        <v>507</v>
      </c>
      <c r="S452" s="152"/>
      <c r="T452" s="151"/>
      <c r="U452" s="151"/>
      <c r="V452" s="151"/>
      <c r="X452" s="152"/>
    </row>
    <row r="453" spans="1:24" ht="13.95" customHeight="1">
      <c r="A453" s="60">
        <v>54</v>
      </c>
      <c r="B453" s="13" t="s">
        <v>3348</v>
      </c>
      <c r="C453" s="13" t="s">
        <v>1647</v>
      </c>
      <c r="D453" s="13" t="s">
        <v>3349</v>
      </c>
      <c r="E453" s="13"/>
      <c r="F453" s="13" t="s">
        <v>165</v>
      </c>
      <c r="G453" s="13" t="s">
        <v>166</v>
      </c>
      <c r="H453" s="13" t="s">
        <v>3496</v>
      </c>
      <c r="I453" s="13" t="s">
        <v>3497</v>
      </c>
      <c r="J453" s="13" t="s">
        <v>1651</v>
      </c>
      <c r="K453" s="154">
        <v>9</v>
      </c>
      <c r="L453" s="17">
        <v>14293</v>
      </c>
      <c r="M453" s="17">
        <v>0</v>
      </c>
      <c r="N453" s="17">
        <f t="shared" si="24"/>
        <v>14293</v>
      </c>
      <c r="O453" s="17">
        <v>14293</v>
      </c>
      <c r="P453" s="17">
        <v>0</v>
      </c>
      <c r="Q453" s="17">
        <f t="shared" si="25"/>
        <v>14293</v>
      </c>
      <c r="R453" s="60" t="s">
        <v>507</v>
      </c>
      <c r="S453" s="152"/>
      <c r="T453" s="151"/>
      <c r="U453" s="151"/>
      <c r="V453" s="151"/>
      <c r="X453" s="152"/>
    </row>
    <row r="454" spans="1:24" ht="13.95" customHeight="1">
      <c r="A454" s="60">
        <v>55</v>
      </c>
      <c r="B454" s="13" t="s">
        <v>3348</v>
      </c>
      <c r="C454" s="13" t="s">
        <v>1647</v>
      </c>
      <c r="D454" s="13" t="s">
        <v>3349</v>
      </c>
      <c r="E454" s="13"/>
      <c r="F454" s="13" t="s">
        <v>165</v>
      </c>
      <c r="G454" s="13" t="s">
        <v>166</v>
      </c>
      <c r="H454" s="13" t="s">
        <v>3498</v>
      </c>
      <c r="I454" s="13" t="s">
        <v>3499</v>
      </c>
      <c r="J454" s="13" t="s">
        <v>1651</v>
      </c>
      <c r="K454" s="154">
        <v>6</v>
      </c>
      <c r="L454" s="17">
        <v>21043</v>
      </c>
      <c r="M454" s="17">
        <v>0</v>
      </c>
      <c r="N454" s="17">
        <f t="shared" si="24"/>
        <v>21043</v>
      </c>
      <c r="O454" s="17">
        <v>21043</v>
      </c>
      <c r="P454" s="17">
        <v>0</v>
      </c>
      <c r="Q454" s="17">
        <f t="shared" si="25"/>
        <v>21043</v>
      </c>
      <c r="R454" s="60" t="s">
        <v>507</v>
      </c>
      <c r="S454" s="152"/>
      <c r="T454" s="151"/>
      <c r="U454" s="151"/>
      <c r="V454" s="151"/>
      <c r="X454" s="152"/>
    </row>
    <row r="455" spans="1:24" ht="13.95" customHeight="1">
      <c r="A455" s="60">
        <v>56</v>
      </c>
      <c r="B455" s="13" t="s">
        <v>3348</v>
      </c>
      <c r="C455" s="13" t="s">
        <v>1647</v>
      </c>
      <c r="D455" s="13" t="s">
        <v>3500</v>
      </c>
      <c r="E455" s="13"/>
      <c r="F455" s="13" t="s">
        <v>165</v>
      </c>
      <c r="G455" s="13" t="s">
        <v>166</v>
      </c>
      <c r="H455" s="13" t="s">
        <v>3501</v>
      </c>
      <c r="I455" s="13" t="s">
        <v>3502</v>
      </c>
      <c r="J455" s="13" t="s">
        <v>1651</v>
      </c>
      <c r="K455" s="154">
        <v>6</v>
      </c>
      <c r="L455" s="17">
        <v>1755</v>
      </c>
      <c r="M455" s="17">
        <v>0</v>
      </c>
      <c r="N455" s="17">
        <f t="shared" si="24"/>
        <v>1755</v>
      </c>
      <c r="O455" s="17">
        <v>1755</v>
      </c>
      <c r="P455" s="17">
        <v>0</v>
      </c>
      <c r="Q455" s="17">
        <f t="shared" si="25"/>
        <v>1755</v>
      </c>
      <c r="R455" s="60" t="s">
        <v>507</v>
      </c>
      <c r="S455" s="152"/>
      <c r="T455" s="151"/>
      <c r="U455" s="151"/>
      <c r="V455" s="151"/>
      <c r="X455" s="152"/>
    </row>
    <row r="456" spans="1:24" ht="13.95" customHeight="1">
      <c r="A456" s="60">
        <v>57</v>
      </c>
      <c r="B456" s="13" t="s">
        <v>3348</v>
      </c>
      <c r="C456" s="13" t="s">
        <v>1647</v>
      </c>
      <c r="D456" s="13" t="s">
        <v>3503</v>
      </c>
      <c r="E456" s="13"/>
      <c r="F456" s="13" t="s">
        <v>165</v>
      </c>
      <c r="G456" s="13" t="s">
        <v>166</v>
      </c>
      <c r="H456" s="13" t="s">
        <v>3504</v>
      </c>
      <c r="I456" s="13" t="s">
        <v>3505</v>
      </c>
      <c r="J456" s="13" t="s">
        <v>1651</v>
      </c>
      <c r="K456" s="154">
        <v>6</v>
      </c>
      <c r="L456" s="17">
        <v>6846</v>
      </c>
      <c r="M456" s="17">
        <v>0</v>
      </c>
      <c r="N456" s="17">
        <f t="shared" si="24"/>
        <v>6846</v>
      </c>
      <c r="O456" s="17">
        <v>6846</v>
      </c>
      <c r="P456" s="17">
        <v>0</v>
      </c>
      <c r="Q456" s="17">
        <f t="shared" si="25"/>
        <v>6846</v>
      </c>
      <c r="R456" s="60" t="s">
        <v>507</v>
      </c>
      <c r="S456" s="152"/>
      <c r="T456" s="151"/>
      <c r="U456" s="151"/>
      <c r="V456" s="151"/>
      <c r="X456" s="152"/>
    </row>
    <row r="457" spans="1:24" ht="13.95" customHeight="1">
      <c r="A457" s="60">
        <v>58</v>
      </c>
      <c r="B457" s="13" t="s">
        <v>3348</v>
      </c>
      <c r="C457" s="13" t="s">
        <v>1647</v>
      </c>
      <c r="D457" s="13" t="s">
        <v>3506</v>
      </c>
      <c r="E457" s="13"/>
      <c r="F457" s="13" t="s">
        <v>165</v>
      </c>
      <c r="G457" s="13" t="s">
        <v>166</v>
      </c>
      <c r="H457" s="13" t="s">
        <v>3507</v>
      </c>
      <c r="I457" s="13" t="s">
        <v>3508</v>
      </c>
      <c r="J457" s="13" t="s">
        <v>1651</v>
      </c>
      <c r="K457" s="154">
        <v>6</v>
      </c>
      <c r="L457" s="17">
        <v>3651</v>
      </c>
      <c r="M457" s="17">
        <v>0</v>
      </c>
      <c r="N457" s="17">
        <f t="shared" si="24"/>
        <v>3651</v>
      </c>
      <c r="O457" s="17">
        <v>3651</v>
      </c>
      <c r="P457" s="17">
        <v>0</v>
      </c>
      <c r="Q457" s="17">
        <f t="shared" si="25"/>
        <v>3651</v>
      </c>
      <c r="R457" s="60" t="s">
        <v>507</v>
      </c>
      <c r="S457" s="152"/>
      <c r="T457" s="151"/>
      <c r="U457" s="151"/>
      <c r="V457" s="151"/>
      <c r="X457" s="152"/>
    </row>
    <row r="458" spans="1:24" ht="13.95" customHeight="1">
      <c r="A458" s="60">
        <v>59</v>
      </c>
      <c r="B458" s="13" t="s">
        <v>3348</v>
      </c>
      <c r="C458" s="13" t="s">
        <v>1647</v>
      </c>
      <c r="D458" s="13" t="s">
        <v>3509</v>
      </c>
      <c r="E458" s="13"/>
      <c r="F458" s="13" t="s">
        <v>165</v>
      </c>
      <c r="G458" s="13" t="s">
        <v>166</v>
      </c>
      <c r="H458" s="13" t="s">
        <v>3510</v>
      </c>
      <c r="I458" s="13" t="s">
        <v>3511</v>
      </c>
      <c r="J458" s="13" t="s">
        <v>1651</v>
      </c>
      <c r="K458" s="154">
        <v>6</v>
      </c>
      <c r="L458" s="17">
        <v>9012</v>
      </c>
      <c r="M458" s="17">
        <v>0</v>
      </c>
      <c r="N458" s="17">
        <f t="shared" si="24"/>
        <v>9012</v>
      </c>
      <c r="O458" s="17">
        <v>9012</v>
      </c>
      <c r="P458" s="17">
        <v>0</v>
      </c>
      <c r="Q458" s="17">
        <f t="shared" si="25"/>
        <v>9012</v>
      </c>
      <c r="R458" s="60" t="s">
        <v>507</v>
      </c>
      <c r="S458" s="152"/>
      <c r="T458" s="151"/>
      <c r="U458" s="151"/>
      <c r="V458" s="151"/>
      <c r="X458" s="152"/>
    </row>
    <row r="459" spans="1:24" ht="13.95" customHeight="1">
      <c r="A459" s="60">
        <v>60</v>
      </c>
      <c r="B459" s="13" t="s">
        <v>3348</v>
      </c>
      <c r="C459" s="13" t="s">
        <v>1647</v>
      </c>
      <c r="D459" s="13" t="s">
        <v>3512</v>
      </c>
      <c r="E459" s="13"/>
      <c r="F459" s="13" t="s">
        <v>165</v>
      </c>
      <c r="G459" s="13" t="s">
        <v>166</v>
      </c>
      <c r="H459" s="13" t="s">
        <v>3513</v>
      </c>
      <c r="I459" s="13" t="s">
        <v>3514</v>
      </c>
      <c r="J459" s="13" t="s">
        <v>1651</v>
      </c>
      <c r="K459" s="154">
        <v>2</v>
      </c>
      <c r="L459" s="17">
        <v>7930</v>
      </c>
      <c r="M459" s="17">
        <v>0</v>
      </c>
      <c r="N459" s="17">
        <f t="shared" si="24"/>
        <v>7930</v>
      </c>
      <c r="O459" s="17">
        <v>7930</v>
      </c>
      <c r="P459" s="17">
        <v>0</v>
      </c>
      <c r="Q459" s="17">
        <f t="shared" si="25"/>
        <v>7930</v>
      </c>
      <c r="R459" s="60" t="s">
        <v>507</v>
      </c>
      <c r="S459" s="152"/>
      <c r="T459" s="151"/>
      <c r="U459" s="151"/>
      <c r="V459" s="151"/>
      <c r="X459" s="152"/>
    </row>
    <row r="460" spans="1:24" ht="13.95" customHeight="1">
      <c r="A460" s="60">
        <v>61</v>
      </c>
      <c r="B460" s="13" t="s">
        <v>3348</v>
      </c>
      <c r="C460" s="13" t="s">
        <v>1647</v>
      </c>
      <c r="D460" s="13" t="s">
        <v>3515</v>
      </c>
      <c r="E460" s="13"/>
      <c r="F460" s="13" t="s">
        <v>165</v>
      </c>
      <c r="G460" s="13" t="s">
        <v>166</v>
      </c>
      <c r="H460" s="13" t="s">
        <v>3516</v>
      </c>
      <c r="I460" s="13" t="s">
        <v>3517</v>
      </c>
      <c r="J460" s="13" t="s">
        <v>1651</v>
      </c>
      <c r="K460" s="154">
        <v>9</v>
      </c>
      <c r="L460" s="17">
        <v>18288</v>
      </c>
      <c r="M460" s="17">
        <v>0</v>
      </c>
      <c r="N460" s="17">
        <f>L460+M460</f>
        <v>18288</v>
      </c>
      <c r="O460" s="17">
        <v>18288</v>
      </c>
      <c r="P460" s="17">
        <v>0</v>
      </c>
      <c r="Q460" s="17">
        <f>O460+P460</f>
        <v>18288</v>
      </c>
      <c r="R460" s="60" t="s">
        <v>507</v>
      </c>
      <c r="S460" s="152"/>
      <c r="T460" s="151"/>
      <c r="U460" s="151"/>
      <c r="V460" s="151"/>
      <c r="X460" s="152"/>
    </row>
    <row r="461" spans="1:24" ht="13.95" customHeight="1">
      <c r="A461" s="60">
        <v>62</v>
      </c>
      <c r="B461" s="13" t="s">
        <v>3348</v>
      </c>
      <c r="C461" s="13" t="s">
        <v>1647</v>
      </c>
      <c r="D461" s="13" t="s">
        <v>3468</v>
      </c>
      <c r="E461" s="13"/>
      <c r="F461" s="13" t="s">
        <v>165</v>
      </c>
      <c r="G461" s="13" t="s">
        <v>166</v>
      </c>
      <c r="H461" s="13" t="s">
        <v>3518</v>
      </c>
      <c r="I461" s="13" t="s">
        <v>3519</v>
      </c>
      <c r="J461" s="13" t="s">
        <v>1651</v>
      </c>
      <c r="K461" s="154">
        <v>9</v>
      </c>
      <c r="L461" s="17">
        <v>9272</v>
      </c>
      <c r="M461" s="17">
        <v>0</v>
      </c>
      <c r="N461" s="17">
        <f t="shared" ref="N461:N492" si="26">L461+M461</f>
        <v>9272</v>
      </c>
      <c r="O461" s="17">
        <v>9272</v>
      </c>
      <c r="P461" s="17">
        <v>0</v>
      </c>
      <c r="Q461" s="17">
        <f t="shared" ref="Q461:Q492" si="27">O461+P461</f>
        <v>9272</v>
      </c>
      <c r="R461" s="60" t="s">
        <v>507</v>
      </c>
      <c r="S461" s="152"/>
      <c r="T461" s="151"/>
      <c r="U461" s="151"/>
      <c r="V461" s="151"/>
      <c r="X461" s="152"/>
    </row>
    <row r="462" spans="1:24" ht="13.95" customHeight="1">
      <c r="A462" s="60">
        <v>63</v>
      </c>
      <c r="B462" s="13" t="s">
        <v>3348</v>
      </c>
      <c r="C462" s="13" t="s">
        <v>1647</v>
      </c>
      <c r="D462" s="13" t="s">
        <v>3520</v>
      </c>
      <c r="E462" s="13"/>
      <c r="F462" s="13" t="s">
        <v>165</v>
      </c>
      <c r="G462" s="13" t="s">
        <v>166</v>
      </c>
      <c r="H462" s="13" t="s">
        <v>3521</v>
      </c>
      <c r="I462" s="13" t="s">
        <v>3522</v>
      </c>
      <c r="J462" s="13" t="s">
        <v>1651</v>
      </c>
      <c r="K462" s="154">
        <v>6</v>
      </c>
      <c r="L462" s="17">
        <v>7508</v>
      </c>
      <c r="M462" s="17">
        <v>0</v>
      </c>
      <c r="N462" s="17">
        <f t="shared" si="26"/>
        <v>7508</v>
      </c>
      <c r="O462" s="17">
        <v>7508</v>
      </c>
      <c r="P462" s="17">
        <v>0</v>
      </c>
      <c r="Q462" s="17">
        <f t="shared" si="27"/>
        <v>7508</v>
      </c>
      <c r="R462" s="60" t="s">
        <v>507</v>
      </c>
      <c r="S462" s="152"/>
      <c r="T462" s="151"/>
      <c r="U462" s="151"/>
      <c r="V462" s="151"/>
      <c r="X462" s="152"/>
    </row>
    <row r="463" spans="1:24" ht="13.95" customHeight="1">
      <c r="A463" s="60">
        <v>64</v>
      </c>
      <c r="B463" s="13" t="s">
        <v>3348</v>
      </c>
      <c r="C463" s="13" t="s">
        <v>1647</v>
      </c>
      <c r="D463" s="13" t="s">
        <v>3523</v>
      </c>
      <c r="E463" s="13"/>
      <c r="F463" s="13" t="s">
        <v>165</v>
      </c>
      <c r="G463" s="13" t="s">
        <v>166</v>
      </c>
      <c r="H463" s="13" t="s">
        <v>3524</v>
      </c>
      <c r="I463" s="13" t="s">
        <v>3525</v>
      </c>
      <c r="J463" s="13" t="s">
        <v>1651</v>
      </c>
      <c r="K463" s="154">
        <v>9</v>
      </c>
      <c r="L463" s="17">
        <v>6046</v>
      </c>
      <c r="M463" s="17">
        <v>0</v>
      </c>
      <c r="N463" s="17">
        <f t="shared" si="26"/>
        <v>6046</v>
      </c>
      <c r="O463" s="17">
        <v>6046</v>
      </c>
      <c r="P463" s="17">
        <v>0</v>
      </c>
      <c r="Q463" s="17">
        <f t="shared" si="27"/>
        <v>6046</v>
      </c>
      <c r="R463" s="60" t="s">
        <v>507</v>
      </c>
      <c r="S463" s="152"/>
      <c r="T463" s="151"/>
      <c r="U463" s="151"/>
      <c r="V463" s="151"/>
      <c r="X463" s="152"/>
    </row>
    <row r="464" spans="1:24" ht="13.95" customHeight="1">
      <c r="A464" s="60">
        <v>65</v>
      </c>
      <c r="B464" s="13" t="s">
        <v>3348</v>
      </c>
      <c r="C464" s="13" t="s">
        <v>1647</v>
      </c>
      <c r="D464" s="13" t="s">
        <v>3526</v>
      </c>
      <c r="E464" s="13"/>
      <c r="F464" s="13" t="s">
        <v>165</v>
      </c>
      <c r="G464" s="13" t="s">
        <v>166</v>
      </c>
      <c r="H464" s="13" t="s">
        <v>3527</v>
      </c>
      <c r="I464" s="13" t="s">
        <v>3528</v>
      </c>
      <c r="J464" s="13" t="s">
        <v>1651</v>
      </c>
      <c r="K464" s="154">
        <v>6</v>
      </c>
      <c r="L464" s="17">
        <v>20651</v>
      </c>
      <c r="M464" s="17">
        <v>0</v>
      </c>
      <c r="N464" s="17">
        <f t="shared" si="26"/>
        <v>20651</v>
      </c>
      <c r="O464" s="17">
        <v>20651</v>
      </c>
      <c r="P464" s="17">
        <v>0</v>
      </c>
      <c r="Q464" s="17">
        <f t="shared" si="27"/>
        <v>20651</v>
      </c>
      <c r="R464" s="60" t="s">
        <v>507</v>
      </c>
      <c r="S464" s="152"/>
      <c r="T464" s="151"/>
      <c r="U464" s="151"/>
      <c r="V464" s="151"/>
      <c r="X464" s="152"/>
    </row>
    <row r="465" spans="1:24" ht="13.95" customHeight="1">
      <c r="A465" s="60">
        <v>66</v>
      </c>
      <c r="B465" s="13" t="s">
        <v>3348</v>
      </c>
      <c r="C465" s="13" t="s">
        <v>1647</v>
      </c>
      <c r="D465" s="13" t="s">
        <v>3529</v>
      </c>
      <c r="E465" s="13"/>
      <c r="F465" s="13" t="s">
        <v>165</v>
      </c>
      <c r="G465" s="13" t="s">
        <v>166</v>
      </c>
      <c r="H465" s="13" t="s">
        <v>3530</v>
      </c>
      <c r="I465" s="13" t="s">
        <v>3531</v>
      </c>
      <c r="J465" s="13" t="s">
        <v>1651</v>
      </c>
      <c r="K465" s="154">
        <v>9</v>
      </c>
      <c r="L465" s="17">
        <v>15654</v>
      </c>
      <c r="M465" s="17">
        <v>0</v>
      </c>
      <c r="N465" s="17">
        <f t="shared" si="26"/>
        <v>15654</v>
      </c>
      <c r="O465" s="17">
        <v>15654</v>
      </c>
      <c r="P465" s="17">
        <v>0</v>
      </c>
      <c r="Q465" s="17">
        <f t="shared" si="27"/>
        <v>15654</v>
      </c>
      <c r="R465" s="60" t="s">
        <v>507</v>
      </c>
      <c r="S465" s="152"/>
      <c r="T465" s="151"/>
      <c r="U465" s="151"/>
      <c r="V465" s="151"/>
      <c r="X465" s="152"/>
    </row>
    <row r="466" spans="1:24" ht="13.95" customHeight="1">
      <c r="A466" s="60">
        <v>67</v>
      </c>
      <c r="B466" s="13" t="s">
        <v>3348</v>
      </c>
      <c r="C466" s="13" t="s">
        <v>1647</v>
      </c>
      <c r="D466" s="13" t="s">
        <v>3532</v>
      </c>
      <c r="E466" s="13"/>
      <c r="F466" s="13" t="s">
        <v>165</v>
      </c>
      <c r="G466" s="13" t="s">
        <v>166</v>
      </c>
      <c r="H466" s="13" t="s">
        <v>3533</v>
      </c>
      <c r="I466" s="13" t="s">
        <v>3534</v>
      </c>
      <c r="J466" s="13" t="s">
        <v>1651</v>
      </c>
      <c r="K466" s="154">
        <v>6</v>
      </c>
      <c r="L466" s="17">
        <v>10173</v>
      </c>
      <c r="M466" s="17">
        <v>0</v>
      </c>
      <c r="N466" s="17">
        <f t="shared" si="26"/>
        <v>10173</v>
      </c>
      <c r="O466" s="17">
        <v>10173</v>
      </c>
      <c r="P466" s="17">
        <v>0</v>
      </c>
      <c r="Q466" s="17">
        <f t="shared" si="27"/>
        <v>10173</v>
      </c>
      <c r="R466" s="60" t="s">
        <v>507</v>
      </c>
      <c r="S466" s="152"/>
      <c r="T466" s="151"/>
      <c r="U466" s="151"/>
      <c r="V466" s="151"/>
      <c r="X466" s="152"/>
    </row>
    <row r="467" spans="1:24" ht="13.95" customHeight="1">
      <c r="A467" s="60">
        <v>68</v>
      </c>
      <c r="B467" s="13" t="s">
        <v>3348</v>
      </c>
      <c r="C467" s="13" t="s">
        <v>1647</v>
      </c>
      <c r="D467" s="13" t="s">
        <v>3512</v>
      </c>
      <c r="E467" s="13"/>
      <c r="F467" s="13" t="s">
        <v>165</v>
      </c>
      <c r="G467" s="13" t="s">
        <v>166</v>
      </c>
      <c r="H467" s="13" t="s">
        <v>3535</v>
      </c>
      <c r="I467" s="13" t="s">
        <v>3536</v>
      </c>
      <c r="J467" s="13" t="s">
        <v>1651</v>
      </c>
      <c r="K467" s="154">
        <v>9</v>
      </c>
      <c r="L467" s="17">
        <v>14218</v>
      </c>
      <c r="M467" s="17">
        <v>0</v>
      </c>
      <c r="N467" s="17">
        <f t="shared" si="26"/>
        <v>14218</v>
      </c>
      <c r="O467" s="17">
        <v>14218</v>
      </c>
      <c r="P467" s="17">
        <v>0</v>
      </c>
      <c r="Q467" s="17">
        <f t="shared" si="27"/>
        <v>14218</v>
      </c>
      <c r="R467" s="60" t="s">
        <v>507</v>
      </c>
      <c r="S467" s="152"/>
      <c r="T467" s="151"/>
      <c r="U467" s="151"/>
      <c r="V467" s="151"/>
      <c r="X467" s="152"/>
    </row>
    <row r="468" spans="1:24" ht="13.95" customHeight="1">
      <c r="A468" s="60">
        <v>69</v>
      </c>
      <c r="B468" s="13" t="s">
        <v>3348</v>
      </c>
      <c r="C468" s="13" t="s">
        <v>1647</v>
      </c>
      <c r="D468" s="13" t="s">
        <v>3537</v>
      </c>
      <c r="E468" s="13"/>
      <c r="F468" s="13" t="s">
        <v>165</v>
      </c>
      <c r="G468" s="13" t="s">
        <v>166</v>
      </c>
      <c r="H468" s="13" t="s">
        <v>3538</v>
      </c>
      <c r="I468" s="13" t="s">
        <v>3539</v>
      </c>
      <c r="J468" s="13" t="s">
        <v>1651</v>
      </c>
      <c r="K468" s="154">
        <v>9</v>
      </c>
      <c r="L468" s="17">
        <v>14802</v>
      </c>
      <c r="M468" s="17">
        <v>0</v>
      </c>
      <c r="N468" s="17">
        <f t="shared" si="26"/>
        <v>14802</v>
      </c>
      <c r="O468" s="17">
        <v>14802</v>
      </c>
      <c r="P468" s="17">
        <v>0</v>
      </c>
      <c r="Q468" s="17">
        <f t="shared" si="27"/>
        <v>14802</v>
      </c>
      <c r="R468" s="60" t="s">
        <v>507</v>
      </c>
      <c r="S468" s="152"/>
      <c r="T468" s="151"/>
      <c r="U468" s="151"/>
      <c r="V468" s="151"/>
      <c r="X468" s="152"/>
    </row>
    <row r="469" spans="1:24" ht="13.95" customHeight="1">
      <c r="A469" s="60">
        <v>70</v>
      </c>
      <c r="B469" s="13" t="s">
        <v>3348</v>
      </c>
      <c r="C469" s="13" t="s">
        <v>1647</v>
      </c>
      <c r="D469" s="13" t="s">
        <v>3762</v>
      </c>
      <c r="E469" s="13"/>
      <c r="F469" s="13" t="s">
        <v>165</v>
      </c>
      <c r="G469" s="13" t="s">
        <v>166</v>
      </c>
      <c r="H469" s="13" t="s">
        <v>3540</v>
      </c>
      <c r="I469" s="13" t="s">
        <v>3541</v>
      </c>
      <c r="J469" s="13" t="s">
        <v>1651</v>
      </c>
      <c r="K469" s="154">
        <v>6</v>
      </c>
      <c r="L469" s="17">
        <v>8990</v>
      </c>
      <c r="M469" s="17">
        <v>0</v>
      </c>
      <c r="N469" s="17">
        <f t="shared" si="26"/>
        <v>8990</v>
      </c>
      <c r="O469" s="17">
        <v>8990</v>
      </c>
      <c r="P469" s="17">
        <v>0</v>
      </c>
      <c r="Q469" s="17">
        <f t="shared" si="27"/>
        <v>8990</v>
      </c>
      <c r="R469" s="60" t="s">
        <v>507</v>
      </c>
      <c r="S469" s="152"/>
      <c r="T469" s="151"/>
      <c r="U469" s="151"/>
      <c r="V469" s="151"/>
      <c r="X469" s="152"/>
    </row>
    <row r="470" spans="1:24" ht="13.95" customHeight="1">
      <c r="A470" s="60">
        <v>71</v>
      </c>
      <c r="B470" s="13" t="s">
        <v>3348</v>
      </c>
      <c r="C470" s="13" t="s">
        <v>1647</v>
      </c>
      <c r="D470" s="13" t="s">
        <v>3542</v>
      </c>
      <c r="E470" s="13"/>
      <c r="F470" s="13" t="s">
        <v>165</v>
      </c>
      <c r="G470" s="13" t="s">
        <v>166</v>
      </c>
      <c r="H470" s="13" t="s">
        <v>3543</v>
      </c>
      <c r="I470" s="13" t="s">
        <v>3544</v>
      </c>
      <c r="J470" s="13" t="s">
        <v>1651</v>
      </c>
      <c r="K470" s="154">
        <v>6</v>
      </c>
      <c r="L470" s="17">
        <v>11334</v>
      </c>
      <c r="M470" s="17">
        <v>0</v>
      </c>
      <c r="N470" s="17">
        <f t="shared" si="26"/>
        <v>11334</v>
      </c>
      <c r="O470" s="17">
        <v>11334</v>
      </c>
      <c r="P470" s="17">
        <v>0</v>
      </c>
      <c r="Q470" s="17">
        <f t="shared" si="27"/>
        <v>11334</v>
      </c>
      <c r="R470" s="60" t="s">
        <v>507</v>
      </c>
      <c r="S470" s="152"/>
      <c r="T470" s="151"/>
      <c r="U470" s="151"/>
      <c r="V470" s="151"/>
      <c r="X470" s="152"/>
    </row>
    <row r="471" spans="1:24" ht="13.95" customHeight="1">
      <c r="A471" s="60">
        <v>72</v>
      </c>
      <c r="B471" s="13" t="s">
        <v>3348</v>
      </c>
      <c r="C471" s="13" t="s">
        <v>1647</v>
      </c>
      <c r="D471" s="13" t="s">
        <v>3468</v>
      </c>
      <c r="E471" s="13"/>
      <c r="F471" s="13" t="s">
        <v>165</v>
      </c>
      <c r="G471" s="13" t="s">
        <v>166</v>
      </c>
      <c r="H471" s="13" t="s">
        <v>3545</v>
      </c>
      <c r="I471" s="13" t="s">
        <v>3546</v>
      </c>
      <c r="J471" s="13" t="s">
        <v>1651</v>
      </c>
      <c r="K471" s="154">
        <v>6</v>
      </c>
      <c r="L471" s="17">
        <v>10591</v>
      </c>
      <c r="M471" s="17">
        <v>0</v>
      </c>
      <c r="N471" s="17">
        <f t="shared" si="26"/>
        <v>10591</v>
      </c>
      <c r="O471" s="17">
        <v>10591</v>
      </c>
      <c r="P471" s="17">
        <v>0</v>
      </c>
      <c r="Q471" s="17">
        <f t="shared" si="27"/>
        <v>10591</v>
      </c>
      <c r="R471" s="60" t="s">
        <v>507</v>
      </c>
      <c r="S471" s="152"/>
      <c r="T471" s="151"/>
      <c r="U471" s="151"/>
      <c r="V471" s="151"/>
      <c r="X471" s="152"/>
    </row>
    <row r="472" spans="1:24" ht="13.95" customHeight="1">
      <c r="A472" s="60">
        <v>73</v>
      </c>
      <c r="B472" s="13" t="s">
        <v>3348</v>
      </c>
      <c r="C472" s="13" t="s">
        <v>1647</v>
      </c>
      <c r="D472" s="13" t="s">
        <v>3547</v>
      </c>
      <c r="E472" s="13"/>
      <c r="F472" s="13" t="s">
        <v>165</v>
      </c>
      <c r="G472" s="13" t="s">
        <v>166</v>
      </c>
      <c r="H472" s="13" t="s">
        <v>3548</v>
      </c>
      <c r="I472" s="13" t="s">
        <v>3549</v>
      </c>
      <c r="J472" s="13" t="s">
        <v>1651</v>
      </c>
      <c r="K472" s="154">
        <v>12</v>
      </c>
      <c r="L472" s="17">
        <v>21624</v>
      </c>
      <c r="M472" s="17">
        <v>0</v>
      </c>
      <c r="N472" s="17">
        <f t="shared" si="26"/>
        <v>21624</v>
      </c>
      <c r="O472" s="17">
        <v>21624</v>
      </c>
      <c r="P472" s="17">
        <v>0</v>
      </c>
      <c r="Q472" s="17">
        <f t="shared" si="27"/>
        <v>21624</v>
      </c>
      <c r="R472" s="60" t="s">
        <v>507</v>
      </c>
      <c r="S472" s="152"/>
      <c r="T472" s="151"/>
      <c r="U472" s="151"/>
      <c r="V472" s="151"/>
      <c r="X472" s="152"/>
    </row>
    <row r="473" spans="1:24" ht="13.95" customHeight="1">
      <c r="A473" s="60">
        <v>74</v>
      </c>
      <c r="B473" s="13" t="s">
        <v>3348</v>
      </c>
      <c r="C473" s="13" t="s">
        <v>1647</v>
      </c>
      <c r="D473" s="13" t="s">
        <v>3367</v>
      </c>
      <c r="E473" s="13"/>
      <c r="F473" s="13" t="s">
        <v>165</v>
      </c>
      <c r="G473" s="13" t="s">
        <v>166</v>
      </c>
      <c r="H473" s="13" t="s">
        <v>3550</v>
      </c>
      <c r="I473" s="13" t="s">
        <v>3551</v>
      </c>
      <c r="J473" s="13" t="s">
        <v>1651</v>
      </c>
      <c r="K473" s="154">
        <v>18</v>
      </c>
      <c r="L473" s="17">
        <v>31900</v>
      </c>
      <c r="M473" s="17">
        <v>0</v>
      </c>
      <c r="N473" s="17">
        <f t="shared" si="26"/>
        <v>31900</v>
      </c>
      <c r="O473" s="17">
        <v>31900</v>
      </c>
      <c r="P473" s="17">
        <v>0</v>
      </c>
      <c r="Q473" s="17">
        <f t="shared" si="27"/>
        <v>31900</v>
      </c>
      <c r="R473" s="60" t="s">
        <v>507</v>
      </c>
      <c r="S473" s="152"/>
      <c r="T473" s="151"/>
      <c r="U473" s="151"/>
      <c r="V473" s="151"/>
      <c r="X473" s="152"/>
    </row>
    <row r="474" spans="1:24" ht="13.95" customHeight="1">
      <c r="A474" s="60">
        <v>75</v>
      </c>
      <c r="B474" s="13" t="s">
        <v>3348</v>
      </c>
      <c r="C474" s="13" t="s">
        <v>1647</v>
      </c>
      <c r="D474" s="13" t="s">
        <v>3552</v>
      </c>
      <c r="E474" s="13" t="s">
        <v>705</v>
      </c>
      <c r="F474" s="13" t="s">
        <v>165</v>
      </c>
      <c r="G474" s="13" t="s">
        <v>166</v>
      </c>
      <c r="H474" s="13" t="s">
        <v>3553</v>
      </c>
      <c r="I474" s="13" t="s">
        <v>3554</v>
      </c>
      <c r="J474" s="13" t="s">
        <v>1651</v>
      </c>
      <c r="K474" s="154">
        <v>12</v>
      </c>
      <c r="L474" s="17">
        <v>23743</v>
      </c>
      <c r="M474" s="17">
        <v>0</v>
      </c>
      <c r="N474" s="17">
        <f t="shared" si="26"/>
        <v>23743</v>
      </c>
      <c r="O474" s="17">
        <v>23743</v>
      </c>
      <c r="P474" s="17">
        <v>0</v>
      </c>
      <c r="Q474" s="17">
        <f t="shared" si="27"/>
        <v>23743</v>
      </c>
      <c r="R474" s="60" t="s">
        <v>507</v>
      </c>
      <c r="S474" s="152"/>
      <c r="T474" s="151"/>
      <c r="U474" s="151"/>
      <c r="V474" s="151"/>
      <c r="X474" s="152"/>
    </row>
    <row r="475" spans="1:24" ht="13.95" customHeight="1">
      <c r="A475" s="60">
        <v>76</v>
      </c>
      <c r="B475" s="13" t="s">
        <v>3348</v>
      </c>
      <c r="C475" s="13" t="s">
        <v>1647</v>
      </c>
      <c r="D475" s="13" t="s">
        <v>3555</v>
      </c>
      <c r="E475" s="13" t="s">
        <v>26</v>
      </c>
      <c r="F475" s="13" t="s">
        <v>165</v>
      </c>
      <c r="G475" s="13" t="s">
        <v>166</v>
      </c>
      <c r="H475" s="13" t="s">
        <v>3556</v>
      </c>
      <c r="I475" s="13" t="s">
        <v>3557</v>
      </c>
      <c r="J475" s="13" t="s">
        <v>1651</v>
      </c>
      <c r="K475" s="154">
        <v>9</v>
      </c>
      <c r="L475" s="17">
        <v>29725</v>
      </c>
      <c r="M475" s="17">
        <v>0</v>
      </c>
      <c r="N475" s="17">
        <f t="shared" si="26"/>
        <v>29725</v>
      </c>
      <c r="O475" s="17">
        <v>29725</v>
      </c>
      <c r="P475" s="17">
        <v>0</v>
      </c>
      <c r="Q475" s="17">
        <f t="shared" si="27"/>
        <v>29725</v>
      </c>
      <c r="R475" s="60" t="s">
        <v>507</v>
      </c>
      <c r="S475" s="152"/>
      <c r="T475" s="151"/>
      <c r="U475" s="151"/>
      <c r="V475" s="151"/>
      <c r="X475" s="152"/>
    </row>
    <row r="476" spans="1:24" ht="13.95" customHeight="1">
      <c r="A476" s="60">
        <v>77</v>
      </c>
      <c r="B476" s="13" t="s">
        <v>3348</v>
      </c>
      <c r="C476" s="13" t="s">
        <v>1647</v>
      </c>
      <c r="D476" s="13" t="s">
        <v>3558</v>
      </c>
      <c r="E476" s="13" t="s">
        <v>407</v>
      </c>
      <c r="F476" s="13" t="s">
        <v>165</v>
      </c>
      <c r="G476" s="13" t="s">
        <v>166</v>
      </c>
      <c r="H476" s="13" t="s">
        <v>3559</v>
      </c>
      <c r="I476" s="13" t="s">
        <v>3560</v>
      </c>
      <c r="J476" s="13" t="s">
        <v>1651</v>
      </c>
      <c r="K476" s="154">
        <v>9</v>
      </c>
      <c r="L476" s="17">
        <v>30434</v>
      </c>
      <c r="M476" s="17">
        <v>0</v>
      </c>
      <c r="N476" s="17">
        <f t="shared" si="26"/>
        <v>30434</v>
      </c>
      <c r="O476" s="17">
        <v>30434</v>
      </c>
      <c r="P476" s="17">
        <v>0</v>
      </c>
      <c r="Q476" s="17">
        <f t="shared" si="27"/>
        <v>30434</v>
      </c>
      <c r="R476" s="60" t="s">
        <v>507</v>
      </c>
      <c r="S476" s="152"/>
      <c r="T476" s="151"/>
      <c r="U476" s="151"/>
      <c r="V476" s="151"/>
      <c r="X476" s="152"/>
    </row>
    <row r="477" spans="1:24" ht="13.95" customHeight="1">
      <c r="A477" s="60">
        <v>78</v>
      </c>
      <c r="B477" s="13" t="s">
        <v>3348</v>
      </c>
      <c r="C477" s="13" t="s">
        <v>1647</v>
      </c>
      <c r="D477" s="13" t="s">
        <v>3403</v>
      </c>
      <c r="E477" s="13"/>
      <c r="F477" s="13" t="s">
        <v>165</v>
      </c>
      <c r="G477" s="13" t="s">
        <v>166</v>
      </c>
      <c r="H477" s="13" t="s">
        <v>3561</v>
      </c>
      <c r="I477" s="13" t="s">
        <v>3562</v>
      </c>
      <c r="J477" s="13" t="s">
        <v>1651</v>
      </c>
      <c r="K477" s="154">
        <v>6</v>
      </c>
      <c r="L477" s="17">
        <v>5057</v>
      </c>
      <c r="M477" s="17">
        <v>0</v>
      </c>
      <c r="N477" s="17">
        <f t="shared" si="26"/>
        <v>5057</v>
      </c>
      <c r="O477" s="17">
        <v>5057</v>
      </c>
      <c r="P477" s="17">
        <v>0</v>
      </c>
      <c r="Q477" s="17">
        <f t="shared" si="27"/>
        <v>5057</v>
      </c>
      <c r="R477" s="60" t="s">
        <v>507</v>
      </c>
      <c r="S477" s="152"/>
      <c r="T477" s="151"/>
      <c r="U477" s="151"/>
      <c r="V477" s="151"/>
      <c r="X477" s="152"/>
    </row>
    <row r="478" spans="1:24" ht="13.95" customHeight="1">
      <c r="A478" s="60">
        <v>79</v>
      </c>
      <c r="B478" s="13" t="s">
        <v>3348</v>
      </c>
      <c r="C478" s="13" t="s">
        <v>1647</v>
      </c>
      <c r="D478" s="13" t="s">
        <v>3563</v>
      </c>
      <c r="E478" s="13"/>
      <c r="F478" s="13" t="s">
        <v>165</v>
      </c>
      <c r="G478" s="13" t="s">
        <v>166</v>
      </c>
      <c r="H478" s="13" t="s">
        <v>3564</v>
      </c>
      <c r="I478" s="13" t="s">
        <v>3565</v>
      </c>
      <c r="J478" s="13" t="s">
        <v>1651</v>
      </c>
      <c r="K478" s="154">
        <v>5</v>
      </c>
      <c r="L478" s="17">
        <v>7388</v>
      </c>
      <c r="M478" s="17">
        <v>0</v>
      </c>
      <c r="N478" s="17">
        <f t="shared" si="26"/>
        <v>7388</v>
      </c>
      <c r="O478" s="17">
        <v>7388</v>
      </c>
      <c r="P478" s="17">
        <v>0</v>
      </c>
      <c r="Q478" s="17">
        <f t="shared" si="27"/>
        <v>7388</v>
      </c>
      <c r="R478" s="60" t="s">
        <v>507</v>
      </c>
      <c r="S478" s="152"/>
      <c r="T478" s="151"/>
      <c r="U478" s="151"/>
      <c r="V478" s="151"/>
      <c r="X478" s="152"/>
    </row>
    <row r="479" spans="1:24" ht="13.95" customHeight="1">
      <c r="A479" s="60">
        <v>80</v>
      </c>
      <c r="B479" s="13" t="s">
        <v>3348</v>
      </c>
      <c r="C479" s="13" t="s">
        <v>1647</v>
      </c>
      <c r="D479" s="13" t="s">
        <v>3566</v>
      </c>
      <c r="E479" s="13"/>
      <c r="F479" s="13" t="s">
        <v>165</v>
      </c>
      <c r="G479" s="13" t="s">
        <v>166</v>
      </c>
      <c r="H479" s="13" t="s">
        <v>3567</v>
      </c>
      <c r="I479" s="13" t="s">
        <v>3568</v>
      </c>
      <c r="J479" s="13" t="s">
        <v>1651</v>
      </c>
      <c r="K479" s="154">
        <v>6</v>
      </c>
      <c r="L479" s="17">
        <v>15094</v>
      </c>
      <c r="M479" s="17">
        <v>0</v>
      </c>
      <c r="N479" s="17">
        <f t="shared" si="26"/>
        <v>15094</v>
      </c>
      <c r="O479" s="17">
        <v>15094</v>
      </c>
      <c r="P479" s="17">
        <v>0</v>
      </c>
      <c r="Q479" s="17">
        <f t="shared" si="27"/>
        <v>15094</v>
      </c>
      <c r="R479" s="60" t="s">
        <v>507</v>
      </c>
      <c r="S479" s="152"/>
      <c r="T479" s="151"/>
      <c r="U479" s="151"/>
      <c r="V479" s="151"/>
      <c r="X479" s="152"/>
    </row>
    <row r="480" spans="1:24" ht="13.95" customHeight="1">
      <c r="A480" s="60">
        <v>81</v>
      </c>
      <c r="B480" s="13" t="s">
        <v>3348</v>
      </c>
      <c r="C480" s="13" t="s">
        <v>1647</v>
      </c>
      <c r="D480" s="13" t="s">
        <v>3569</v>
      </c>
      <c r="E480" s="13"/>
      <c r="F480" s="13" t="s">
        <v>165</v>
      </c>
      <c r="G480" s="13" t="s">
        <v>166</v>
      </c>
      <c r="H480" s="13" t="s">
        <v>3570</v>
      </c>
      <c r="I480" s="13" t="s">
        <v>3571</v>
      </c>
      <c r="J480" s="13" t="s">
        <v>1651</v>
      </c>
      <c r="K480" s="154">
        <v>5</v>
      </c>
      <c r="L480" s="17">
        <v>3339</v>
      </c>
      <c r="M480" s="17">
        <v>0</v>
      </c>
      <c r="N480" s="17">
        <f t="shared" si="26"/>
        <v>3339</v>
      </c>
      <c r="O480" s="17">
        <v>3339</v>
      </c>
      <c r="P480" s="17">
        <v>0</v>
      </c>
      <c r="Q480" s="17">
        <f t="shared" si="27"/>
        <v>3339</v>
      </c>
      <c r="R480" s="60" t="s">
        <v>507</v>
      </c>
      <c r="S480" s="152"/>
      <c r="T480" s="151"/>
      <c r="U480" s="151"/>
      <c r="V480" s="151"/>
      <c r="X480" s="152"/>
    </row>
    <row r="481" spans="1:24" ht="13.95" customHeight="1">
      <c r="A481" s="60">
        <v>82</v>
      </c>
      <c r="B481" s="13" t="s">
        <v>3348</v>
      </c>
      <c r="C481" s="13" t="s">
        <v>1647</v>
      </c>
      <c r="D481" s="13" t="s">
        <v>3572</v>
      </c>
      <c r="E481" s="13"/>
      <c r="F481" s="13" t="s">
        <v>165</v>
      </c>
      <c r="G481" s="13" t="s">
        <v>166</v>
      </c>
      <c r="H481" s="13" t="s">
        <v>3573</v>
      </c>
      <c r="I481" s="13" t="s">
        <v>3574</v>
      </c>
      <c r="J481" s="13" t="s">
        <v>1651</v>
      </c>
      <c r="K481" s="154">
        <v>5</v>
      </c>
      <c r="L481" s="17">
        <v>4028</v>
      </c>
      <c r="M481" s="17">
        <v>0</v>
      </c>
      <c r="N481" s="17">
        <f t="shared" si="26"/>
        <v>4028</v>
      </c>
      <c r="O481" s="17">
        <v>4028</v>
      </c>
      <c r="P481" s="17">
        <v>0</v>
      </c>
      <c r="Q481" s="17">
        <f t="shared" si="27"/>
        <v>4028</v>
      </c>
      <c r="R481" s="60" t="s">
        <v>507</v>
      </c>
      <c r="S481" s="152"/>
      <c r="T481" s="151"/>
      <c r="U481" s="151"/>
      <c r="V481" s="151"/>
      <c r="X481" s="152"/>
    </row>
    <row r="482" spans="1:24" ht="13.95" customHeight="1">
      <c r="A482" s="60">
        <v>83</v>
      </c>
      <c r="B482" s="13" t="s">
        <v>3348</v>
      </c>
      <c r="C482" s="13" t="s">
        <v>1647</v>
      </c>
      <c r="D482" s="13" t="s">
        <v>3575</v>
      </c>
      <c r="E482" s="13"/>
      <c r="F482" s="13" t="s">
        <v>165</v>
      </c>
      <c r="G482" s="13" t="s">
        <v>166</v>
      </c>
      <c r="H482" s="13" t="s">
        <v>3576</v>
      </c>
      <c r="I482" s="13" t="s">
        <v>3577</v>
      </c>
      <c r="J482" s="13" t="s">
        <v>1651</v>
      </c>
      <c r="K482" s="154">
        <v>9</v>
      </c>
      <c r="L482" s="17">
        <v>9318</v>
      </c>
      <c r="M482" s="17">
        <v>0</v>
      </c>
      <c r="N482" s="17">
        <f t="shared" si="26"/>
        <v>9318</v>
      </c>
      <c r="O482" s="17">
        <v>9318</v>
      </c>
      <c r="P482" s="17">
        <v>0</v>
      </c>
      <c r="Q482" s="17">
        <f t="shared" si="27"/>
        <v>9318</v>
      </c>
      <c r="R482" s="60" t="s">
        <v>507</v>
      </c>
      <c r="S482" s="152"/>
      <c r="T482" s="151"/>
      <c r="U482" s="151"/>
      <c r="V482" s="151"/>
      <c r="X482" s="152"/>
    </row>
    <row r="483" spans="1:24" ht="13.95" customHeight="1">
      <c r="A483" s="60">
        <v>84</v>
      </c>
      <c r="B483" s="13" t="s">
        <v>3348</v>
      </c>
      <c r="C483" s="13" t="s">
        <v>1647</v>
      </c>
      <c r="D483" s="13" t="s">
        <v>3578</v>
      </c>
      <c r="E483" s="13"/>
      <c r="F483" s="13" t="s">
        <v>165</v>
      </c>
      <c r="G483" s="13" t="s">
        <v>166</v>
      </c>
      <c r="H483" s="13" t="s">
        <v>3579</v>
      </c>
      <c r="I483" s="13" t="s">
        <v>3580</v>
      </c>
      <c r="J483" s="13" t="s">
        <v>1651</v>
      </c>
      <c r="K483" s="154">
        <v>12</v>
      </c>
      <c r="L483" s="17">
        <v>23971</v>
      </c>
      <c r="M483" s="17">
        <v>0</v>
      </c>
      <c r="N483" s="17">
        <f t="shared" si="26"/>
        <v>23971</v>
      </c>
      <c r="O483" s="17">
        <v>23971</v>
      </c>
      <c r="P483" s="17">
        <v>0</v>
      </c>
      <c r="Q483" s="17">
        <f t="shared" si="27"/>
        <v>23971</v>
      </c>
      <c r="R483" s="60" t="s">
        <v>507</v>
      </c>
      <c r="S483" s="152"/>
      <c r="T483" s="151"/>
      <c r="U483" s="151"/>
      <c r="V483" s="151"/>
      <c r="X483" s="152"/>
    </row>
    <row r="484" spans="1:24" ht="13.95" customHeight="1">
      <c r="A484" s="60">
        <v>85</v>
      </c>
      <c r="B484" s="13" t="s">
        <v>3348</v>
      </c>
      <c r="C484" s="13" t="s">
        <v>1647</v>
      </c>
      <c r="D484" s="13" t="s">
        <v>3581</v>
      </c>
      <c r="E484" s="13"/>
      <c r="F484" s="13" t="s">
        <v>165</v>
      </c>
      <c r="G484" s="13" t="s">
        <v>166</v>
      </c>
      <c r="H484" s="13" t="s">
        <v>3582</v>
      </c>
      <c r="I484" s="13" t="s">
        <v>3583</v>
      </c>
      <c r="J484" s="13" t="s">
        <v>1651</v>
      </c>
      <c r="K484" s="154">
        <v>18</v>
      </c>
      <c r="L484" s="17">
        <v>47008</v>
      </c>
      <c r="M484" s="17">
        <v>0</v>
      </c>
      <c r="N484" s="17">
        <f t="shared" si="26"/>
        <v>47008</v>
      </c>
      <c r="O484" s="17">
        <v>47008</v>
      </c>
      <c r="P484" s="17">
        <v>0</v>
      </c>
      <c r="Q484" s="17">
        <f t="shared" si="27"/>
        <v>47008</v>
      </c>
      <c r="R484" s="60" t="s">
        <v>507</v>
      </c>
      <c r="S484" s="152"/>
      <c r="T484" s="151"/>
      <c r="U484" s="151"/>
      <c r="V484" s="151"/>
      <c r="X484" s="152"/>
    </row>
    <row r="485" spans="1:24" ht="13.95" customHeight="1">
      <c r="A485" s="60">
        <v>86</v>
      </c>
      <c r="B485" s="13" t="s">
        <v>3348</v>
      </c>
      <c r="C485" s="13" t="s">
        <v>1647</v>
      </c>
      <c r="D485" s="13" t="s">
        <v>3552</v>
      </c>
      <c r="E485" s="13"/>
      <c r="F485" s="13" t="s">
        <v>165</v>
      </c>
      <c r="G485" s="13" t="s">
        <v>166</v>
      </c>
      <c r="H485" s="13" t="s">
        <v>3584</v>
      </c>
      <c r="I485" s="13" t="s">
        <v>3585</v>
      </c>
      <c r="J485" s="13" t="s">
        <v>1651</v>
      </c>
      <c r="K485" s="154">
        <v>6</v>
      </c>
      <c r="L485" s="17">
        <v>12579</v>
      </c>
      <c r="M485" s="17">
        <v>0</v>
      </c>
      <c r="N485" s="17">
        <f t="shared" si="26"/>
        <v>12579</v>
      </c>
      <c r="O485" s="17">
        <v>12579</v>
      </c>
      <c r="P485" s="17">
        <v>0</v>
      </c>
      <c r="Q485" s="17">
        <f t="shared" si="27"/>
        <v>12579</v>
      </c>
      <c r="R485" s="60" t="s">
        <v>507</v>
      </c>
      <c r="S485" s="152"/>
      <c r="T485" s="151"/>
      <c r="U485" s="151"/>
      <c r="V485" s="151"/>
      <c r="X485" s="152"/>
    </row>
    <row r="486" spans="1:24" ht="13.95" customHeight="1">
      <c r="A486" s="60">
        <v>87</v>
      </c>
      <c r="B486" s="13" t="s">
        <v>3348</v>
      </c>
      <c r="C486" s="13" t="s">
        <v>1647</v>
      </c>
      <c r="D486" s="13" t="s">
        <v>3558</v>
      </c>
      <c r="E486" s="13"/>
      <c r="F486" s="13" t="s">
        <v>165</v>
      </c>
      <c r="G486" s="13" t="s">
        <v>166</v>
      </c>
      <c r="H486" s="13" t="s">
        <v>3586</v>
      </c>
      <c r="I486" s="13" t="s">
        <v>3587</v>
      </c>
      <c r="J486" s="13" t="s">
        <v>1651</v>
      </c>
      <c r="K486" s="154">
        <v>6</v>
      </c>
      <c r="L486" s="17">
        <v>4136</v>
      </c>
      <c r="M486" s="17">
        <v>0</v>
      </c>
      <c r="N486" s="17">
        <f t="shared" si="26"/>
        <v>4136</v>
      </c>
      <c r="O486" s="17">
        <v>4136</v>
      </c>
      <c r="P486" s="17">
        <v>0</v>
      </c>
      <c r="Q486" s="17">
        <f t="shared" si="27"/>
        <v>4136</v>
      </c>
      <c r="R486" s="60" t="s">
        <v>507</v>
      </c>
      <c r="S486" s="152"/>
      <c r="T486" s="151"/>
      <c r="U486" s="151"/>
      <c r="V486" s="151"/>
      <c r="X486" s="152"/>
    </row>
    <row r="487" spans="1:24" ht="13.95" customHeight="1">
      <c r="A487" s="60">
        <v>88</v>
      </c>
      <c r="B487" s="13" t="s">
        <v>3348</v>
      </c>
      <c r="C487" s="13" t="s">
        <v>1647</v>
      </c>
      <c r="D487" s="13" t="s">
        <v>3588</v>
      </c>
      <c r="E487" s="13"/>
      <c r="F487" s="13" t="s">
        <v>165</v>
      </c>
      <c r="G487" s="13" t="s">
        <v>166</v>
      </c>
      <c r="H487" s="13" t="s">
        <v>3589</v>
      </c>
      <c r="I487" s="13" t="s">
        <v>3590</v>
      </c>
      <c r="J487" s="13" t="s">
        <v>1651</v>
      </c>
      <c r="K487" s="154" t="s">
        <v>3591</v>
      </c>
      <c r="L487" s="17">
        <v>2610</v>
      </c>
      <c r="M487" s="17">
        <v>0</v>
      </c>
      <c r="N487" s="17">
        <f t="shared" si="26"/>
        <v>2610</v>
      </c>
      <c r="O487" s="17">
        <v>2610</v>
      </c>
      <c r="P487" s="17">
        <v>0</v>
      </c>
      <c r="Q487" s="17">
        <f t="shared" si="27"/>
        <v>2610</v>
      </c>
      <c r="R487" s="60" t="s">
        <v>507</v>
      </c>
      <c r="S487" s="152"/>
      <c r="T487" s="151"/>
      <c r="U487" s="151"/>
      <c r="V487" s="151"/>
      <c r="X487" s="152"/>
    </row>
    <row r="488" spans="1:24" ht="13.95" customHeight="1">
      <c r="A488" s="60">
        <v>89</v>
      </c>
      <c r="B488" s="13" t="s">
        <v>3348</v>
      </c>
      <c r="C488" s="13" t="s">
        <v>1647</v>
      </c>
      <c r="D488" s="13" t="s">
        <v>3592</v>
      </c>
      <c r="E488" s="13"/>
      <c r="F488" s="13" t="s">
        <v>165</v>
      </c>
      <c r="G488" s="13" t="s">
        <v>166</v>
      </c>
      <c r="H488" s="13" t="s">
        <v>3593</v>
      </c>
      <c r="I488" s="13" t="s">
        <v>3594</v>
      </c>
      <c r="J488" s="13" t="s">
        <v>1651</v>
      </c>
      <c r="K488" s="154">
        <v>6</v>
      </c>
      <c r="L488" s="17">
        <v>6223</v>
      </c>
      <c r="M488" s="17">
        <v>0</v>
      </c>
      <c r="N488" s="17">
        <f t="shared" si="26"/>
        <v>6223</v>
      </c>
      <c r="O488" s="17">
        <v>6223</v>
      </c>
      <c r="P488" s="17">
        <v>0</v>
      </c>
      <c r="Q488" s="17">
        <f t="shared" si="27"/>
        <v>6223</v>
      </c>
      <c r="R488" s="60" t="s">
        <v>507</v>
      </c>
      <c r="S488" s="152"/>
      <c r="T488" s="151"/>
      <c r="U488" s="151"/>
      <c r="V488" s="151"/>
      <c r="X488" s="152"/>
    </row>
    <row r="489" spans="1:24" ht="13.95" customHeight="1">
      <c r="A489" s="60">
        <v>90</v>
      </c>
      <c r="B489" s="13" t="s">
        <v>3348</v>
      </c>
      <c r="C489" s="13" t="s">
        <v>1647</v>
      </c>
      <c r="D489" s="13" t="s">
        <v>3762</v>
      </c>
      <c r="E489" s="13"/>
      <c r="F489" s="13" t="s">
        <v>165</v>
      </c>
      <c r="G489" s="13" t="s">
        <v>166</v>
      </c>
      <c r="H489" s="13" t="s">
        <v>3595</v>
      </c>
      <c r="I489" s="13" t="s">
        <v>3596</v>
      </c>
      <c r="J489" s="13" t="s">
        <v>1651</v>
      </c>
      <c r="K489" s="154">
        <v>9</v>
      </c>
      <c r="L489" s="17">
        <v>7094</v>
      </c>
      <c r="M489" s="17">
        <v>0</v>
      </c>
      <c r="N489" s="17">
        <f t="shared" si="26"/>
        <v>7094</v>
      </c>
      <c r="O489" s="17">
        <v>7094</v>
      </c>
      <c r="P489" s="17">
        <v>0</v>
      </c>
      <c r="Q489" s="17">
        <f t="shared" si="27"/>
        <v>7094</v>
      </c>
      <c r="R489" s="60" t="s">
        <v>507</v>
      </c>
      <c r="S489" s="152"/>
      <c r="T489" s="151"/>
      <c r="U489" s="151"/>
      <c r="V489" s="151"/>
      <c r="X489" s="152"/>
    </row>
    <row r="490" spans="1:24" ht="13.95" customHeight="1">
      <c r="A490" s="60">
        <v>91</v>
      </c>
      <c r="B490" s="13" t="s">
        <v>3348</v>
      </c>
      <c r="C490" s="13" t="s">
        <v>1647</v>
      </c>
      <c r="D490" s="13" t="s">
        <v>3597</v>
      </c>
      <c r="E490" s="13"/>
      <c r="F490" s="13" t="s">
        <v>165</v>
      </c>
      <c r="G490" s="13" t="s">
        <v>166</v>
      </c>
      <c r="H490" s="13" t="s">
        <v>3598</v>
      </c>
      <c r="I490" s="13" t="s">
        <v>3599</v>
      </c>
      <c r="J490" s="13" t="s">
        <v>1651</v>
      </c>
      <c r="K490" s="154">
        <v>18</v>
      </c>
      <c r="L490" s="17">
        <v>73611</v>
      </c>
      <c r="M490" s="17">
        <v>0</v>
      </c>
      <c r="N490" s="17">
        <f t="shared" si="26"/>
        <v>73611</v>
      </c>
      <c r="O490" s="17">
        <v>73611</v>
      </c>
      <c r="P490" s="17">
        <v>0</v>
      </c>
      <c r="Q490" s="17">
        <f t="shared" si="27"/>
        <v>73611</v>
      </c>
      <c r="R490" s="60" t="s">
        <v>507</v>
      </c>
      <c r="S490" s="152"/>
      <c r="T490" s="151"/>
      <c r="U490" s="151"/>
      <c r="V490" s="151"/>
      <c r="X490" s="152"/>
    </row>
    <row r="491" spans="1:24" ht="13.95" customHeight="1">
      <c r="A491" s="60">
        <v>92</v>
      </c>
      <c r="B491" s="13" t="s">
        <v>3348</v>
      </c>
      <c r="C491" s="13" t="s">
        <v>1647</v>
      </c>
      <c r="D491" s="13" t="s">
        <v>3600</v>
      </c>
      <c r="E491" s="13" t="s">
        <v>25</v>
      </c>
      <c r="F491" s="13" t="s">
        <v>165</v>
      </c>
      <c r="G491" s="13" t="s">
        <v>166</v>
      </c>
      <c r="H491" s="13" t="s">
        <v>3601</v>
      </c>
      <c r="I491" s="13" t="s">
        <v>3602</v>
      </c>
      <c r="J491" s="13" t="s">
        <v>241</v>
      </c>
      <c r="K491" s="154">
        <v>5</v>
      </c>
      <c r="L491" s="17">
        <v>6500</v>
      </c>
      <c r="M491" s="17">
        <v>0</v>
      </c>
      <c r="N491" s="17">
        <f t="shared" si="26"/>
        <v>6500</v>
      </c>
      <c r="O491" s="17">
        <v>6500</v>
      </c>
      <c r="P491" s="17">
        <v>0</v>
      </c>
      <c r="Q491" s="17">
        <f t="shared" si="27"/>
        <v>6500</v>
      </c>
      <c r="R491" s="60" t="s">
        <v>507</v>
      </c>
      <c r="S491" s="152"/>
      <c r="T491" s="151"/>
      <c r="U491" s="151"/>
      <c r="V491" s="151"/>
      <c r="X491" s="152"/>
    </row>
    <row r="492" spans="1:24" ht="13.95" customHeight="1">
      <c r="A492" s="60">
        <v>93</v>
      </c>
      <c r="B492" s="13" t="s">
        <v>3348</v>
      </c>
      <c r="C492" s="13" t="s">
        <v>1647</v>
      </c>
      <c r="D492" s="13" t="s">
        <v>3484</v>
      </c>
      <c r="E492" s="13"/>
      <c r="F492" s="13" t="s">
        <v>165</v>
      </c>
      <c r="G492" s="13" t="s">
        <v>166</v>
      </c>
      <c r="H492" s="13" t="s">
        <v>3603</v>
      </c>
      <c r="I492" s="13" t="s">
        <v>3604</v>
      </c>
      <c r="J492" s="13" t="s">
        <v>1651</v>
      </c>
      <c r="K492" s="154">
        <v>6</v>
      </c>
      <c r="L492" s="17">
        <v>8257</v>
      </c>
      <c r="M492" s="17">
        <v>0</v>
      </c>
      <c r="N492" s="17">
        <f t="shared" si="26"/>
        <v>8257</v>
      </c>
      <c r="O492" s="17">
        <v>8257</v>
      </c>
      <c r="P492" s="17">
        <v>0</v>
      </c>
      <c r="Q492" s="17">
        <f t="shared" si="27"/>
        <v>8257</v>
      </c>
      <c r="R492" s="60" t="s">
        <v>507</v>
      </c>
      <c r="S492" s="152"/>
      <c r="T492" s="151"/>
      <c r="U492" s="151"/>
      <c r="V492" s="151"/>
      <c r="X492" s="152"/>
    </row>
    <row r="493" spans="1:24" ht="12.75" customHeight="1">
      <c r="A493" s="385"/>
      <c r="B493" s="385"/>
      <c r="C493" s="385"/>
      <c r="D493" s="385"/>
      <c r="E493" s="385"/>
      <c r="F493" s="385"/>
      <c r="G493" s="385"/>
      <c r="H493" s="385"/>
      <c r="I493" s="385"/>
      <c r="J493" s="385"/>
      <c r="K493" s="385"/>
      <c r="L493" s="18">
        <f t="shared" ref="L493:Q493" si="28">SUM(L400:L492)</f>
        <v>1083446</v>
      </c>
      <c r="M493" s="18">
        <f t="shared" si="28"/>
        <v>0</v>
      </c>
      <c r="N493" s="18">
        <f t="shared" si="28"/>
        <v>1083446</v>
      </c>
      <c r="O493" s="18">
        <f t="shared" si="28"/>
        <v>1083446</v>
      </c>
      <c r="P493" s="18">
        <f t="shared" si="28"/>
        <v>0</v>
      </c>
      <c r="Q493" s="18">
        <f t="shared" si="28"/>
        <v>1083446</v>
      </c>
      <c r="R493" s="70"/>
      <c r="S493" s="152"/>
      <c r="T493" s="152"/>
      <c r="U493" s="152"/>
      <c r="V493" s="152"/>
    </row>
    <row r="494" spans="1:24" ht="36" customHeight="1">
      <c r="A494" s="368"/>
      <c r="B494" s="368"/>
      <c r="C494" s="368"/>
      <c r="D494" s="368"/>
      <c r="E494" s="368"/>
      <c r="F494" s="368"/>
      <c r="G494" s="368"/>
      <c r="H494" s="368"/>
      <c r="I494" s="368"/>
      <c r="J494" s="368"/>
      <c r="K494" s="368"/>
      <c r="L494" s="368"/>
      <c r="M494" s="368"/>
      <c r="N494" s="368"/>
      <c r="O494" s="368"/>
      <c r="P494" s="368"/>
      <c r="Q494" s="368"/>
      <c r="R494" s="72"/>
    </row>
    <row r="495" spans="1:24" ht="36" customHeight="1">
      <c r="A495" s="368"/>
      <c r="B495" s="368"/>
      <c r="C495" s="368"/>
      <c r="D495" s="368"/>
      <c r="E495" s="368"/>
      <c r="F495" s="368"/>
      <c r="G495" s="368"/>
      <c r="H495" s="368"/>
      <c r="I495" s="368"/>
      <c r="J495" s="368"/>
      <c r="K495" s="368"/>
      <c r="L495" s="368"/>
      <c r="M495" s="368"/>
      <c r="N495" s="368"/>
      <c r="O495" s="368"/>
      <c r="P495" s="368"/>
      <c r="Q495" s="368"/>
      <c r="R495" s="72"/>
    </row>
    <row r="496" spans="1:24" s="49" customFormat="1" ht="12.75" customHeight="1">
      <c r="B496" s="43" t="s">
        <v>40</v>
      </c>
      <c r="C496" s="50"/>
      <c r="D496" s="50"/>
      <c r="E496" s="50"/>
      <c r="F496" s="50"/>
      <c r="H496" s="51">
        <f>N1</f>
        <v>3142790</v>
      </c>
      <c r="I496" s="51" t="s">
        <v>21</v>
      </c>
      <c r="J496" s="50"/>
      <c r="K496" s="50"/>
      <c r="M496" s="52"/>
      <c r="N496" s="52"/>
      <c r="O496" s="52"/>
      <c r="P496" s="52"/>
      <c r="Q496" s="52"/>
      <c r="R496" s="14"/>
    </row>
    <row r="497" spans="2:18" s="49" customFormat="1" ht="12.75" customHeight="1">
      <c r="B497" s="45"/>
      <c r="C497" s="50"/>
      <c r="D497" s="50"/>
      <c r="E497" s="50"/>
      <c r="F497" s="50"/>
      <c r="H497" s="51"/>
      <c r="I497" s="51"/>
      <c r="J497" s="50"/>
      <c r="K497" s="50"/>
      <c r="M497" s="52"/>
      <c r="N497" s="52"/>
      <c r="O497" s="52"/>
      <c r="P497" s="52"/>
      <c r="Q497" s="52"/>
      <c r="R497" s="14"/>
    </row>
    <row r="498" spans="2:18" s="49" customFormat="1" ht="12.75" customHeight="1">
      <c r="B498" s="43" t="s">
        <v>3134</v>
      </c>
      <c r="C498" s="50"/>
      <c r="D498" s="50"/>
      <c r="E498" s="50"/>
      <c r="F498" s="50"/>
      <c r="H498" s="51">
        <f>Q1</f>
        <v>3142790</v>
      </c>
      <c r="I498" s="51" t="s">
        <v>21</v>
      </c>
      <c r="J498" s="50"/>
      <c r="K498" s="50"/>
      <c r="M498" s="52"/>
      <c r="N498" s="52"/>
      <c r="O498" s="52"/>
      <c r="P498" s="52"/>
      <c r="Q498" s="52"/>
      <c r="R498" s="14"/>
    </row>
    <row r="499" spans="2:18" s="49" customFormat="1" ht="12.75" customHeight="1">
      <c r="B499" s="50"/>
      <c r="C499" s="50"/>
      <c r="D499" s="50"/>
      <c r="E499" s="50"/>
      <c r="F499" s="50"/>
      <c r="H499" s="50"/>
      <c r="I499" s="50"/>
      <c r="J499" s="50"/>
      <c r="K499" s="50"/>
      <c r="M499" s="52"/>
      <c r="N499" s="52"/>
      <c r="O499" s="52"/>
      <c r="P499" s="52"/>
      <c r="Q499" s="52"/>
      <c r="R499" s="14"/>
    </row>
    <row r="500" spans="2:18" s="49" customFormat="1" ht="12.75" customHeight="1">
      <c r="B500" s="43" t="s">
        <v>30</v>
      </c>
      <c r="C500" s="43"/>
      <c r="D500" s="50"/>
      <c r="E500" s="53"/>
      <c r="F500" s="50"/>
      <c r="H500" s="51">
        <f>H496+H498</f>
        <v>6285580</v>
      </c>
      <c r="I500" s="51" t="s">
        <v>21</v>
      </c>
      <c r="J500" s="50"/>
      <c r="K500" s="50"/>
      <c r="M500" s="52"/>
      <c r="N500" s="52"/>
      <c r="O500" s="52"/>
      <c r="P500" s="52"/>
      <c r="Q500" s="52"/>
      <c r="R500" s="14"/>
    </row>
    <row r="501" spans="2:18" ht="13.2" customHeight="1">
      <c r="K501" s="31"/>
      <c r="L501" s="28"/>
      <c r="M501" s="28"/>
      <c r="N501" s="28"/>
      <c r="O501" s="28"/>
      <c r="P501" s="28"/>
      <c r="Q501" s="28"/>
    </row>
  </sheetData>
  <mergeCells count="46">
    <mergeCell ref="R398:R399"/>
    <mergeCell ref="A493:K493"/>
    <mergeCell ref="R200:R201"/>
    <mergeCell ref="A270:K270"/>
    <mergeCell ref="A494:K494"/>
    <mergeCell ref="L494:Q494"/>
    <mergeCell ref="A271:K271"/>
    <mergeCell ref="L271:Q271"/>
    <mergeCell ref="A397:K397"/>
    <mergeCell ref="L397:Q397"/>
    <mergeCell ref="B272:K272"/>
    <mergeCell ref="L272:N272"/>
    <mergeCell ref="O272:Q272"/>
    <mergeCell ref="R272:R273"/>
    <mergeCell ref="A396:K396"/>
    <mergeCell ref="B398:K398"/>
    <mergeCell ref="L398:N398"/>
    <mergeCell ref="O398:Q398"/>
    <mergeCell ref="A27:K27"/>
    <mergeCell ref="L27:Q27"/>
    <mergeCell ref="J1:K1"/>
    <mergeCell ref="A2:K2"/>
    <mergeCell ref="B28:K28"/>
    <mergeCell ref="L28:N28"/>
    <mergeCell ref="O28:Q28"/>
    <mergeCell ref="R3:R4"/>
    <mergeCell ref="A26:K26"/>
    <mergeCell ref="B3:K3"/>
    <mergeCell ref="L3:N3"/>
    <mergeCell ref="O3:Q3"/>
    <mergeCell ref="R28:R29"/>
    <mergeCell ref="A117:K117"/>
    <mergeCell ref="A495:K495"/>
    <mergeCell ref="L495:Q495"/>
    <mergeCell ref="B119:K119"/>
    <mergeCell ref="L119:N119"/>
    <mergeCell ref="O119:Q119"/>
    <mergeCell ref="B200:K200"/>
    <mergeCell ref="L200:N200"/>
    <mergeCell ref="O200:Q200"/>
    <mergeCell ref="R119:R120"/>
    <mergeCell ref="A198:K198"/>
    <mergeCell ref="A118:K118"/>
    <mergeCell ref="L118:Q118"/>
    <mergeCell ref="A199:K199"/>
    <mergeCell ref="L199:Q199"/>
  </mergeCells>
  <conditionalFormatting sqref="H334">
    <cfRule type="expression" dxfId="0" priority="1" stopIfTrue="1">
      <formula>AND(COUNTIF($B$337:$B$337,H334)+COUNTIF($B$349:$B$350,H334)&gt;1,NOT(ISBLANK(H334)))</formula>
    </cfRule>
  </conditionalFormatting>
  <pageMargins left="0.35433070866141736" right="0.35433070866141736" top="0.86614173228346458" bottom="0.86614173228346458" header="0.51181102362204722" footer="0.51181102362204722"/>
  <pageSetup paperSize="9" scale="47" fitToHeight="0" orientation="landscape" horizontalDpi="4294967293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W1472"/>
  <sheetViews>
    <sheetView tabSelected="1" topLeftCell="F1" zoomScale="90" zoomScaleNormal="90" workbookViewId="0">
      <pane ySplit="1" topLeftCell="A2" activePane="bottomLeft" state="frozen"/>
      <selection activeCell="A2" sqref="A2:K2"/>
      <selection pane="bottomLeft" activeCell="T14" sqref="T14"/>
    </sheetView>
  </sheetViews>
  <sheetFormatPr defaultColWidth="9.109375" defaultRowHeight="12.75" customHeight="1"/>
  <cols>
    <col min="1" max="1" width="7.6640625" style="14" customWidth="1"/>
    <col min="2" max="2" width="53.5546875" style="15" customWidth="1"/>
    <col min="3" max="3" width="46.6640625" style="15" bestFit="1" customWidth="1"/>
    <col min="4" max="4" width="32.88671875" style="15" bestFit="1" customWidth="1"/>
    <col min="5" max="5" width="9.6640625" style="15" bestFit="1" customWidth="1"/>
    <col min="6" max="6" width="9.109375" style="15"/>
    <col min="7" max="7" width="18.6640625" style="15" bestFit="1" customWidth="1"/>
    <col min="8" max="8" width="23.33203125" style="15" bestFit="1" customWidth="1"/>
    <col min="9" max="9" width="17" style="15" bestFit="1" customWidth="1"/>
    <col min="10" max="10" width="6.44140625" style="15" customWidth="1"/>
    <col min="11" max="11" width="9.109375" style="14" customWidth="1"/>
    <col min="12" max="17" width="12.6640625" style="14" customWidth="1"/>
    <col min="18" max="18" width="35.88671875" style="14" bestFit="1" customWidth="1"/>
    <col min="19" max="19" width="18.44140625" style="14" customWidth="1"/>
    <col min="20" max="20" width="12.33203125" style="14" customWidth="1"/>
    <col min="21" max="16384" width="9.109375" style="14"/>
  </cols>
  <sheetData>
    <row r="1" spans="1:20" ht="10.8" hidden="1" customHeight="1">
      <c r="J1" s="14"/>
      <c r="K1" s="67"/>
      <c r="L1" s="71">
        <f t="shared" ref="L1:Q1" si="0">SUM(L2:L1460)/2</f>
        <v>15905868</v>
      </c>
      <c r="M1" s="71">
        <f t="shared" si="0"/>
        <v>3278319</v>
      </c>
      <c r="N1" s="71">
        <f t="shared" si="0"/>
        <v>19184187</v>
      </c>
      <c r="O1" s="71">
        <f t="shared" si="0"/>
        <v>15905868</v>
      </c>
      <c r="P1" s="71">
        <f t="shared" si="0"/>
        <v>3278319</v>
      </c>
      <c r="Q1" s="71">
        <f t="shared" si="0"/>
        <v>19184187</v>
      </c>
    </row>
    <row r="2" spans="1:20" ht="12.6" customHeight="1">
      <c r="J2" s="14"/>
      <c r="K2" s="67"/>
      <c r="L2" s="71"/>
      <c r="M2" s="71"/>
      <c r="N2" s="71"/>
      <c r="O2" s="71"/>
      <c r="P2" s="71"/>
      <c r="Q2" s="71"/>
    </row>
    <row r="3" spans="1:20" ht="32.1" customHeight="1">
      <c r="A3" s="55" t="s">
        <v>19</v>
      </c>
      <c r="B3" s="374" t="s">
        <v>64</v>
      </c>
      <c r="C3" s="375"/>
      <c r="D3" s="375"/>
      <c r="E3" s="375"/>
      <c r="F3" s="375"/>
      <c r="G3" s="375"/>
      <c r="H3" s="375"/>
      <c r="I3" s="375"/>
      <c r="J3" s="375"/>
      <c r="K3" s="376"/>
      <c r="L3" s="377" t="s">
        <v>44</v>
      </c>
      <c r="M3" s="377"/>
      <c r="N3" s="377"/>
      <c r="O3" s="377" t="s">
        <v>204</v>
      </c>
      <c r="P3" s="377"/>
      <c r="Q3" s="377"/>
      <c r="R3" s="378" t="s">
        <v>20</v>
      </c>
    </row>
    <row r="4" spans="1:20" ht="41.4">
      <c r="A4" s="56" t="s">
        <v>7</v>
      </c>
      <c r="B4" s="57" t="s">
        <v>29</v>
      </c>
      <c r="C4" s="57" t="s">
        <v>4</v>
      </c>
      <c r="D4" s="58" t="s">
        <v>5</v>
      </c>
      <c r="E4" s="58" t="s">
        <v>6</v>
      </c>
      <c r="F4" s="58" t="s">
        <v>8</v>
      </c>
      <c r="G4" s="58" t="s">
        <v>9</v>
      </c>
      <c r="H4" s="58" t="s">
        <v>22</v>
      </c>
      <c r="I4" s="58" t="s">
        <v>10</v>
      </c>
      <c r="J4" s="58" t="s">
        <v>11</v>
      </c>
      <c r="K4" s="56" t="s">
        <v>12</v>
      </c>
      <c r="L4" s="62" t="s">
        <v>13</v>
      </c>
      <c r="M4" s="56" t="s">
        <v>14</v>
      </c>
      <c r="N4" s="56" t="s">
        <v>3</v>
      </c>
      <c r="O4" s="62" t="s">
        <v>13</v>
      </c>
      <c r="P4" s="56" t="s">
        <v>14</v>
      </c>
      <c r="Q4" s="56" t="s">
        <v>3</v>
      </c>
      <c r="R4" s="379"/>
    </row>
    <row r="5" spans="1:20" ht="12.75" customHeight="1">
      <c r="A5" s="60">
        <v>1</v>
      </c>
      <c r="B5" s="13" t="s">
        <v>205</v>
      </c>
      <c r="C5" s="13" t="s">
        <v>206</v>
      </c>
      <c r="D5" s="13" t="s">
        <v>207</v>
      </c>
      <c r="E5" s="13">
        <v>5</v>
      </c>
      <c r="F5" s="13" t="s">
        <v>67</v>
      </c>
      <c r="G5" s="13" t="s">
        <v>68</v>
      </c>
      <c r="H5" s="13" t="s">
        <v>208</v>
      </c>
      <c r="I5" s="13" t="s">
        <v>209</v>
      </c>
      <c r="J5" s="13" t="s">
        <v>210</v>
      </c>
      <c r="K5" s="13" t="s">
        <v>211</v>
      </c>
      <c r="L5" s="54">
        <v>34000</v>
      </c>
      <c r="M5" s="54">
        <v>50000</v>
      </c>
      <c r="N5" s="17">
        <f>L5+M5</f>
        <v>84000</v>
      </c>
      <c r="O5" s="54">
        <v>34000</v>
      </c>
      <c r="P5" s="54">
        <v>50000</v>
      </c>
      <c r="Q5" s="17">
        <f>O5+P5</f>
        <v>84000</v>
      </c>
      <c r="R5" s="60" t="s">
        <v>212</v>
      </c>
    </row>
    <row r="6" spans="1:20" ht="12.75" customHeight="1">
      <c r="A6" s="60">
        <v>2</v>
      </c>
      <c r="B6" s="13" t="s">
        <v>205</v>
      </c>
      <c r="C6" s="13" t="s">
        <v>213</v>
      </c>
      <c r="D6" s="13" t="s">
        <v>214</v>
      </c>
      <c r="E6" s="13" t="s">
        <v>215</v>
      </c>
      <c r="F6" s="13" t="s">
        <v>216</v>
      </c>
      <c r="G6" s="13" t="s">
        <v>217</v>
      </c>
      <c r="H6" s="13" t="s">
        <v>218</v>
      </c>
      <c r="I6" s="13" t="s">
        <v>219</v>
      </c>
      <c r="J6" s="13" t="s">
        <v>220</v>
      </c>
      <c r="K6" s="13" t="s">
        <v>221</v>
      </c>
      <c r="L6" s="54">
        <v>2000</v>
      </c>
      <c r="M6" s="54">
        <v>5000</v>
      </c>
      <c r="N6" s="17">
        <f t="shared" ref="N6:N7" si="1">L6+M6</f>
        <v>7000</v>
      </c>
      <c r="O6" s="54">
        <v>2000</v>
      </c>
      <c r="P6" s="54">
        <v>5000</v>
      </c>
      <c r="Q6" s="17">
        <f t="shared" ref="Q6:Q10" si="2">O6+P6</f>
        <v>7000</v>
      </c>
      <c r="R6" s="60" t="s">
        <v>212</v>
      </c>
    </row>
    <row r="7" spans="1:20" ht="12.75" customHeight="1">
      <c r="A7" s="60">
        <v>3</v>
      </c>
      <c r="B7" s="13" t="s">
        <v>205</v>
      </c>
      <c r="C7" s="13" t="s">
        <v>222</v>
      </c>
      <c r="D7" s="13" t="s">
        <v>223</v>
      </c>
      <c r="E7" s="13">
        <v>3</v>
      </c>
      <c r="F7" s="13" t="s">
        <v>67</v>
      </c>
      <c r="G7" s="13" t="s">
        <v>68</v>
      </c>
      <c r="H7" s="13" t="s">
        <v>224</v>
      </c>
      <c r="I7" s="13" t="s">
        <v>225</v>
      </c>
      <c r="J7" s="13" t="s">
        <v>220</v>
      </c>
      <c r="K7" s="13" t="s">
        <v>226</v>
      </c>
      <c r="L7" s="54">
        <v>21000</v>
      </c>
      <c r="M7" s="54">
        <v>29000</v>
      </c>
      <c r="N7" s="17">
        <f t="shared" si="1"/>
        <v>50000</v>
      </c>
      <c r="O7" s="54">
        <v>21000</v>
      </c>
      <c r="P7" s="54">
        <v>29000</v>
      </c>
      <c r="Q7" s="17">
        <f t="shared" si="2"/>
        <v>50000</v>
      </c>
      <c r="R7" s="60" t="s">
        <v>212</v>
      </c>
    </row>
    <row r="8" spans="1:20" ht="12.75" customHeight="1">
      <c r="A8" s="60">
        <v>4</v>
      </c>
      <c r="B8" s="13" t="s">
        <v>205</v>
      </c>
      <c r="C8" s="13" t="s">
        <v>227</v>
      </c>
      <c r="D8" s="13" t="s">
        <v>228</v>
      </c>
      <c r="E8" s="13">
        <v>19</v>
      </c>
      <c r="F8" s="13" t="s">
        <v>72</v>
      </c>
      <c r="G8" s="13" t="s">
        <v>73</v>
      </c>
      <c r="H8" s="13" t="s">
        <v>229</v>
      </c>
      <c r="I8" s="13">
        <v>10766787</v>
      </c>
      <c r="J8" s="13" t="s">
        <v>220</v>
      </c>
      <c r="K8" s="13">
        <v>12</v>
      </c>
      <c r="L8" s="54">
        <v>10000</v>
      </c>
      <c r="M8" s="54">
        <v>15000</v>
      </c>
      <c r="N8" s="17">
        <f>L8+M8</f>
        <v>25000</v>
      </c>
      <c r="O8" s="54">
        <v>10000</v>
      </c>
      <c r="P8" s="54">
        <v>15000</v>
      </c>
      <c r="Q8" s="17">
        <f t="shared" si="2"/>
        <v>25000</v>
      </c>
      <c r="R8" s="60" t="s">
        <v>212</v>
      </c>
    </row>
    <row r="9" spans="1:20" ht="12.75" customHeight="1">
      <c r="A9" s="60">
        <v>5</v>
      </c>
      <c r="B9" s="13" t="s">
        <v>205</v>
      </c>
      <c r="C9" s="13" t="s">
        <v>230</v>
      </c>
      <c r="D9" s="13" t="s">
        <v>214</v>
      </c>
      <c r="E9" s="13" t="s">
        <v>231</v>
      </c>
      <c r="F9" s="13" t="s">
        <v>232</v>
      </c>
      <c r="G9" s="13" t="s">
        <v>233</v>
      </c>
      <c r="H9" s="13" t="s">
        <v>234</v>
      </c>
      <c r="I9" s="13" t="s">
        <v>235</v>
      </c>
      <c r="J9" s="13" t="s">
        <v>220</v>
      </c>
      <c r="K9" s="13">
        <v>16.5</v>
      </c>
      <c r="L9" s="54">
        <v>10500</v>
      </c>
      <c r="M9" s="54">
        <v>16500</v>
      </c>
      <c r="N9" s="17">
        <f t="shared" ref="N9:N10" si="3">L9+M9</f>
        <v>27000</v>
      </c>
      <c r="O9" s="54">
        <v>10500</v>
      </c>
      <c r="P9" s="54">
        <v>16500</v>
      </c>
      <c r="Q9" s="17">
        <f t="shared" si="2"/>
        <v>27000</v>
      </c>
      <c r="R9" s="60" t="s">
        <v>212</v>
      </c>
      <c r="T9" s="38"/>
    </row>
    <row r="10" spans="1:20" ht="12.75" customHeight="1">
      <c r="A10" s="60">
        <v>6</v>
      </c>
      <c r="B10" s="13" t="s">
        <v>205</v>
      </c>
      <c r="C10" s="58" t="s">
        <v>236</v>
      </c>
      <c r="D10" s="13" t="s">
        <v>237</v>
      </c>
      <c r="E10" s="13" t="s">
        <v>238</v>
      </c>
      <c r="F10" s="13" t="s">
        <v>239</v>
      </c>
      <c r="G10" s="13" t="s">
        <v>68</v>
      </c>
      <c r="H10" s="13" t="s">
        <v>240</v>
      </c>
      <c r="I10" s="13" t="s">
        <v>235</v>
      </c>
      <c r="J10" s="13" t="s">
        <v>220</v>
      </c>
      <c r="K10" s="13" t="s">
        <v>221</v>
      </c>
      <c r="L10" s="54">
        <v>3500</v>
      </c>
      <c r="M10" s="54">
        <v>6500</v>
      </c>
      <c r="N10" s="17">
        <f t="shared" si="3"/>
        <v>10000</v>
      </c>
      <c r="O10" s="54">
        <v>3500</v>
      </c>
      <c r="P10" s="54">
        <v>6500</v>
      </c>
      <c r="Q10" s="17">
        <f t="shared" si="2"/>
        <v>10000</v>
      </c>
      <c r="R10" s="60" t="s">
        <v>212</v>
      </c>
      <c r="T10" s="38"/>
    </row>
    <row r="11" spans="1:20" ht="12.75" customHeight="1">
      <c r="A11" s="380"/>
      <c r="B11" s="381"/>
      <c r="C11" s="381"/>
      <c r="D11" s="381"/>
      <c r="E11" s="381"/>
      <c r="F11" s="381"/>
      <c r="G11" s="381"/>
      <c r="H11" s="381"/>
      <c r="I11" s="381"/>
      <c r="J11" s="381"/>
      <c r="K11" s="382"/>
      <c r="L11" s="18">
        <f t="shared" ref="L11:Q11" si="4">SUM(L5:L10)</f>
        <v>81000</v>
      </c>
      <c r="M11" s="18">
        <f t="shared" si="4"/>
        <v>122000</v>
      </c>
      <c r="N11" s="18">
        <f t="shared" si="4"/>
        <v>203000</v>
      </c>
      <c r="O11" s="18">
        <f t="shared" si="4"/>
        <v>81000</v>
      </c>
      <c r="P11" s="18">
        <f t="shared" si="4"/>
        <v>122000</v>
      </c>
      <c r="Q11" s="18">
        <f t="shared" si="4"/>
        <v>203000</v>
      </c>
      <c r="R11" s="70"/>
      <c r="T11" s="38"/>
    </row>
    <row r="12" spans="1:20" ht="36" customHeight="1">
      <c r="A12" s="368"/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T12" s="38"/>
    </row>
    <row r="13" spans="1:20" ht="32.1" customHeight="1">
      <c r="A13" s="55" t="s">
        <v>17</v>
      </c>
      <c r="B13" s="374" t="s">
        <v>242</v>
      </c>
      <c r="C13" s="375"/>
      <c r="D13" s="375"/>
      <c r="E13" s="375"/>
      <c r="F13" s="375"/>
      <c r="G13" s="375"/>
      <c r="H13" s="375"/>
      <c r="I13" s="375"/>
      <c r="J13" s="375"/>
      <c r="K13" s="376"/>
      <c r="L13" s="377" t="s">
        <v>243</v>
      </c>
      <c r="M13" s="377"/>
      <c r="N13" s="377"/>
      <c r="O13" s="377" t="s">
        <v>244</v>
      </c>
      <c r="P13" s="377"/>
      <c r="Q13" s="377"/>
      <c r="R13" s="378" t="s">
        <v>20</v>
      </c>
      <c r="T13" s="38"/>
    </row>
    <row r="14" spans="1:20" ht="42" customHeight="1">
      <c r="A14" s="56" t="s">
        <v>7</v>
      </c>
      <c r="B14" s="57" t="s">
        <v>29</v>
      </c>
      <c r="C14" s="57" t="s">
        <v>4</v>
      </c>
      <c r="D14" s="58" t="s">
        <v>5</v>
      </c>
      <c r="E14" s="58" t="s">
        <v>6</v>
      </c>
      <c r="F14" s="58" t="s">
        <v>8</v>
      </c>
      <c r="G14" s="58" t="s">
        <v>9</v>
      </c>
      <c r="H14" s="58" t="s">
        <v>22</v>
      </c>
      <c r="I14" s="58" t="s">
        <v>10</v>
      </c>
      <c r="J14" s="58" t="s">
        <v>11</v>
      </c>
      <c r="K14" s="56" t="s">
        <v>12</v>
      </c>
      <c r="L14" s="62" t="s">
        <v>13</v>
      </c>
      <c r="M14" s="56" t="s">
        <v>14</v>
      </c>
      <c r="N14" s="56" t="s">
        <v>3</v>
      </c>
      <c r="O14" s="62" t="s">
        <v>13</v>
      </c>
      <c r="P14" s="56" t="s">
        <v>14</v>
      </c>
      <c r="Q14" s="56" t="s">
        <v>3</v>
      </c>
      <c r="R14" s="379"/>
      <c r="T14" s="38"/>
    </row>
    <row r="15" spans="1:20" ht="12.75" customHeight="1">
      <c r="A15" s="60">
        <v>1</v>
      </c>
      <c r="B15" s="22" t="s">
        <v>245</v>
      </c>
      <c r="C15" s="23" t="s">
        <v>246</v>
      </c>
      <c r="D15" s="23" t="s">
        <v>247</v>
      </c>
      <c r="E15" s="23" t="s">
        <v>248</v>
      </c>
      <c r="F15" s="23" t="s">
        <v>72</v>
      </c>
      <c r="G15" s="23" t="s">
        <v>249</v>
      </c>
      <c r="H15" s="23" t="s">
        <v>250</v>
      </c>
      <c r="I15" s="23" t="s">
        <v>251</v>
      </c>
      <c r="J15" s="23" t="s">
        <v>252</v>
      </c>
      <c r="K15" s="34">
        <v>13.2</v>
      </c>
      <c r="L15" s="24">
        <v>1840</v>
      </c>
      <c r="M15" s="24">
        <v>2438</v>
      </c>
      <c r="N15" s="17">
        <f t="shared" ref="N15:N35" si="5">L15+M15</f>
        <v>4278</v>
      </c>
      <c r="O15" s="24">
        <v>1840</v>
      </c>
      <c r="P15" s="24">
        <v>2438</v>
      </c>
      <c r="Q15" s="17">
        <f t="shared" ref="Q15:Q35" si="6">O15+P15</f>
        <v>4278</v>
      </c>
      <c r="R15" s="60" t="s">
        <v>212</v>
      </c>
      <c r="T15" s="38"/>
    </row>
    <row r="16" spans="1:20" ht="12.75" customHeight="1">
      <c r="A16" s="60">
        <v>2</v>
      </c>
      <c r="B16" s="22" t="s">
        <v>245</v>
      </c>
      <c r="C16" s="23" t="s">
        <v>253</v>
      </c>
      <c r="D16" s="23" t="s">
        <v>254</v>
      </c>
      <c r="E16" s="23" t="s">
        <v>255</v>
      </c>
      <c r="F16" s="23" t="s">
        <v>72</v>
      </c>
      <c r="G16" s="23" t="s">
        <v>254</v>
      </c>
      <c r="H16" s="23" t="s">
        <v>256</v>
      </c>
      <c r="I16" s="23" t="s">
        <v>257</v>
      </c>
      <c r="J16" s="23" t="s">
        <v>220</v>
      </c>
      <c r="K16" s="34">
        <v>23</v>
      </c>
      <c r="L16" s="24">
        <v>30434</v>
      </c>
      <c r="M16" s="24">
        <v>71014</v>
      </c>
      <c r="N16" s="17">
        <f t="shared" si="5"/>
        <v>101448</v>
      </c>
      <c r="O16" s="24">
        <v>30434</v>
      </c>
      <c r="P16" s="24">
        <v>71014</v>
      </c>
      <c r="Q16" s="17">
        <f t="shared" si="6"/>
        <v>101448</v>
      </c>
      <c r="R16" s="60" t="s">
        <v>212</v>
      </c>
      <c r="T16" s="38"/>
    </row>
    <row r="17" spans="1:20" ht="12.75" customHeight="1">
      <c r="A17" s="60">
        <v>3</v>
      </c>
      <c r="B17" s="22" t="s">
        <v>245</v>
      </c>
      <c r="C17" s="23" t="s">
        <v>245</v>
      </c>
      <c r="D17" s="23" t="s">
        <v>258</v>
      </c>
      <c r="E17" s="23">
        <v>4</v>
      </c>
      <c r="F17" s="23" t="s">
        <v>72</v>
      </c>
      <c r="G17" s="23" t="s">
        <v>73</v>
      </c>
      <c r="H17" s="23" t="s">
        <v>259</v>
      </c>
      <c r="I17" s="23" t="s">
        <v>260</v>
      </c>
      <c r="J17" s="23" t="s">
        <v>220</v>
      </c>
      <c r="K17" s="34">
        <v>26.3</v>
      </c>
      <c r="L17" s="24">
        <v>4818</v>
      </c>
      <c r="M17" s="24">
        <v>11242</v>
      </c>
      <c r="N17" s="17">
        <f t="shared" si="5"/>
        <v>16060</v>
      </c>
      <c r="O17" s="24">
        <v>4818</v>
      </c>
      <c r="P17" s="24">
        <v>11242</v>
      </c>
      <c r="Q17" s="17">
        <f t="shared" si="6"/>
        <v>16060</v>
      </c>
      <c r="R17" s="60" t="s">
        <v>212</v>
      </c>
      <c r="T17" s="38"/>
    </row>
    <row r="18" spans="1:20" ht="12.75" customHeight="1">
      <c r="A18" s="60">
        <v>4</v>
      </c>
      <c r="B18" s="22" t="s">
        <v>245</v>
      </c>
      <c r="C18" s="23" t="s">
        <v>261</v>
      </c>
      <c r="D18" s="23" t="s">
        <v>262</v>
      </c>
      <c r="E18" s="23" t="s">
        <v>263</v>
      </c>
      <c r="F18" s="23" t="s">
        <v>72</v>
      </c>
      <c r="G18" s="23" t="s">
        <v>262</v>
      </c>
      <c r="H18" s="23" t="s">
        <v>264</v>
      </c>
      <c r="I18" s="23" t="s">
        <v>265</v>
      </c>
      <c r="J18" s="23" t="s">
        <v>220</v>
      </c>
      <c r="K18" s="34">
        <v>16.5</v>
      </c>
      <c r="L18" s="24">
        <v>840</v>
      </c>
      <c r="M18" s="24">
        <v>1961</v>
      </c>
      <c r="N18" s="17">
        <f t="shared" si="5"/>
        <v>2801</v>
      </c>
      <c r="O18" s="24">
        <v>840</v>
      </c>
      <c r="P18" s="24">
        <v>1961</v>
      </c>
      <c r="Q18" s="17">
        <f t="shared" si="6"/>
        <v>2801</v>
      </c>
      <c r="R18" s="60" t="s">
        <v>212</v>
      </c>
      <c r="T18" s="38"/>
    </row>
    <row r="19" spans="1:20" ht="12.75" customHeight="1">
      <c r="A19" s="60">
        <v>5</v>
      </c>
      <c r="B19" s="22" t="s">
        <v>245</v>
      </c>
      <c r="C19" s="23" t="s">
        <v>246</v>
      </c>
      <c r="D19" s="23" t="s">
        <v>266</v>
      </c>
      <c r="E19" s="23" t="s">
        <v>25</v>
      </c>
      <c r="F19" s="23" t="s">
        <v>72</v>
      </c>
      <c r="G19" s="23" t="s">
        <v>267</v>
      </c>
      <c r="H19" s="23" t="s">
        <v>268</v>
      </c>
      <c r="I19" s="23" t="s">
        <v>269</v>
      </c>
      <c r="J19" s="23" t="s">
        <v>220</v>
      </c>
      <c r="K19" s="34">
        <v>16.5</v>
      </c>
      <c r="L19" s="24">
        <v>593</v>
      </c>
      <c r="M19" s="24">
        <v>1384</v>
      </c>
      <c r="N19" s="17">
        <f t="shared" si="5"/>
        <v>1977</v>
      </c>
      <c r="O19" s="24">
        <v>593</v>
      </c>
      <c r="P19" s="24">
        <v>1384</v>
      </c>
      <c r="Q19" s="17">
        <f t="shared" si="6"/>
        <v>1977</v>
      </c>
      <c r="R19" s="60" t="s">
        <v>212</v>
      </c>
      <c r="T19" s="38"/>
    </row>
    <row r="20" spans="1:20" ht="12.75" customHeight="1">
      <c r="A20" s="60">
        <v>6</v>
      </c>
      <c r="B20" s="22" t="s">
        <v>245</v>
      </c>
      <c r="C20" s="23" t="s">
        <v>270</v>
      </c>
      <c r="D20" s="23" t="s">
        <v>271</v>
      </c>
      <c r="E20" s="23" t="s">
        <v>272</v>
      </c>
      <c r="F20" s="23" t="s">
        <v>72</v>
      </c>
      <c r="G20" s="23" t="s">
        <v>271</v>
      </c>
      <c r="H20" s="23" t="s">
        <v>273</v>
      </c>
      <c r="I20" s="23" t="s">
        <v>274</v>
      </c>
      <c r="J20" s="23" t="s">
        <v>220</v>
      </c>
      <c r="K20" s="34">
        <v>6.5</v>
      </c>
      <c r="L20" s="24">
        <v>4259</v>
      </c>
      <c r="M20" s="24">
        <v>9937</v>
      </c>
      <c r="N20" s="17">
        <f t="shared" si="5"/>
        <v>14196</v>
      </c>
      <c r="O20" s="24">
        <v>4259</v>
      </c>
      <c r="P20" s="24">
        <v>9937</v>
      </c>
      <c r="Q20" s="17">
        <f t="shared" si="6"/>
        <v>14196</v>
      </c>
      <c r="R20" s="60" t="s">
        <v>212</v>
      </c>
      <c r="T20" s="38"/>
    </row>
    <row r="21" spans="1:20" ht="12.75" customHeight="1">
      <c r="A21" s="60">
        <v>7</v>
      </c>
      <c r="B21" s="22" t="s">
        <v>245</v>
      </c>
      <c r="C21" s="23" t="s">
        <v>246</v>
      </c>
      <c r="D21" s="23" t="s">
        <v>275</v>
      </c>
      <c r="E21" s="23" t="s">
        <v>276</v>
      </c>
      <c r="F21" s="23" t="s">
        <v>72</v>
      </c>
      <c r="G21" s="23" t="s">
        <v>275</v>
      </c>
      <c r="H21" s="23" t="s">
        <v>277</v>
      </c>
      <c r="I21" s="23" t="s">
        <v>278</v>
      </c>
      <c r="J21" s="23" t="s">
        <v>220</v>
      </c>
      <c r="K21" s="34">
        <v>12.5</v>
      </c>
      <c r="L21" s="24">
        <v>162</v>
      </c>
      <c r="M21" s="24">
        <v>377</v>
      </c>
      <c r="N21" s="17">
        <f t="shared" si="5"/>
        <v>539</v>
      </c>
      <c r="O21" s="24">
        <v>162</v>
      </c>
      <c r="P21" s="24">
        <v>377</v>
      </c>
      <c r="Q21" s="17">
        <f t="shared" si="6"/>
        <v>539</v>
      </c>
      <c r="R21" s="60" t="s">
        <v>212</v>
      </c>
      <c r="T21" s="38"/>
    </row>
    <row r="22" spans="1:20" ht="12.75" customHeight="1">
      <c r="A22" s="60">
        <v>8</v>
      </c>
      <c r="B22" s="22" t="s">
        <v>245</v>
      </c>
      <c r="C22" s="23" t="s">
        <v>246</v>
      </c>
      <c r="D22" s="23" t="s">
        <v>279</v>
      </c>
      <c r="E22" s="23" t="s">
        <v>280</v>
      </c>
      <c r="F22" s="23" t="s">
        <v>281</v>
      </c>
      <c r="G22" s="23" t="s">
        <v>282</v>
      </c>
      <c r="H22" s="23" t="s">
        <v>283</v>
      </c>
      <c r="I22" s="23" t="s">
        <v>284</v>
      </c>
      <c r="J22" s="23" t="s">
        <v>220</v>
      </c>
      <c r="K22" s="34">
        <v>12.5</v>
      </c>
      <c r="L22" s="24">
        <v>845</v>
      </c>
      <c r="M22" s="24">
        <v>1971</v>
      </c>
      <c r="N22" s="17">
        <f t="shared" si="5"/>
        <v>2816</v>
      </c>
      <c r="O22" s="24">
        <v>845</v>
      </c>
      <c r="P22" s="24">
        <v>1971</v>
      </c>
      <c r="Q22" s="17">
        <f t="shared" si="6"/>
        <v>2816</v>
      </c>
      <c r="R22" s="60" t="s">
        <v>212</v>
      </c>
      <c r="T22" s="38"/>
    </row>
    <row r="23" spans="1:20" ht="12.75" customHeight="1">
      <c r="A23" s="60">
        <v>9</v>
      </c>
      <c r="B23" s="22" t="s">
        <v>245</v>
      </c>
      <c r="C23" s="23" t="s">
        <v>285</v>
      </c>
      <c r="D23" s="23" t="s">
        <v>286</v>
      </c>
      <c r="E23" s="23" t="s">
        <v>287</v>
      </c>
      <c r="F23" s="23" t="s">
        <v>72</v>
      </c>
      <c r="G23" s="23" t="s">
        <v>286</v>
      </c>
      <c r="H23" s="23" t="s">
        <v>288</v>
      </c>
      <c r="I23" s="23" t="s">
        <v>289</v>
      </c>
      <c r="J23" s="23" t="s">
        <v>220</v>
      </c>
      <c r="K23" s="34">
        <v>5</v>
      </c>
      <c r="L23" s="24">
        <v>285</v>
      </c>
      <c r="M23" s="24">
        <v>664</v>
      </c>
      <c r="N23" s="17">
        <f t="shared" si="5"/>
        <v>949</v>
      </c>
      <c r="O23" s="24">
        <v>285</v>
      </c>
      <c r="P23" s="24">
        <v>664</v>
      </c>
      <c r="Q23" s="17">
        <f t="shared" si="6"/>
        <v>949</v>
      </c>
      <c r="R23" s="60" t="s">
        <v>212</v>
      </c>
      <c r="T23" s="38"/>
    </row>
    <row r="24" spans="1:20" ht="12.75" customHeight="1">
      <c r="A24" s="60">
        <v>10</v>
      </c>
      <c r="B24" s="22" t="s">
        <v>245</v>
      </c>
      <c r="C24" s="23" t="s">
        <v>246</v>
      </c>
      <c r="D24" s="13" t="s">
        <v>290</v>
      </c>
      <c r="E24" s="23" t="s">
        <v>43</v>
      </c>
      <c r="F24" s="23" t="s">
        <v>72</v>
      </c>
      <c r="G24" s="23" t="s">
        <v>291</v>
      </c>
      <c r="H24" s="23" t="s">
        <v>292</v>
      </c>
      <c r="I24" s="23" t="s">
        <v>293</v>
      </c>
      <c r="J24" s="23" t="s">
        <v>220</v>
      </c>
      <c r="K24" s="34">
        <v>12.5</v>
      </c>
      <c r="L24" s="24">
        <v>236</v>
      </c>
      <c r="M24" s="24">
        <v>550</v>
      </c>
      <c r="N24" s="17">
        <f t="shared" si="5"/>
        <v>786</v>
      </c>
      <c r="O24" s="24">
        <v>236</v>
      </c>
      <c r="P24" s="24">
        <v>550</v>
      </c>
      <c r="Q24" s="17">
        <f t="shared" si="6"/>
        <v>786</v>
      </c>
      <c r="R24" s="60" t="s">
        <v>212</v>
      </c>
      <c r="T24" s="38"/>
    </row>
    <row r="25" spans="1:20" ht="12.75" customHeight="1">
      <c r="A25" s="60">
        <v>11</v>
      </c>
      <c r="B25" s="22" t="s">
        <v>294</v>
      </c>
      <c r="C25" s="23" t="s">
        <v>295</v>
      </c>
      <c r="D25" s="23" t="s">
        <v>296</v>
      </c>
      <c r="E25" s="23" t="s">
        <v>25</v>
      </c>
      <c r="F25" s="23" t="s">
        <v>72</v>
      </c>
      <c r="G25" s="23" t="s">
        <v>267</v>
      </c>
      <c r="H25" s="23" t="s">
        <v>297</v>
      </c>
      <c r="I25" s="23" t="s">
        <v>298</v>
      </c>
      <c r="J25" s="23" t="s">
        <v>220</v>
      </c>
      <c r="K25" s="34">
        <v>4</v>
      </c>
      <c r="L25" s="24">
        <v>37</v>
      </c>
      <c r="M25" s="24">
        <v>86</v>
      </c>
      <c r="N25" s="17">
        <f t="shared" si="5"/>
        <v>123</v>
      </c>
      <c r="O25" s="24">
        <v>37</v>
      </c>
      <c r="P25" s="24">
        <v>86</v>
      </c>
      <c r="Q25" s="17">
        <f t="shared" si="6"/>
        <v>123</v>
      </c>
      <c r="R25" s="60" t="s">
        <v>212</v>
      </c>
      <c r="T25" s="38"/>
    </row>
    <row r="26" spans="1:20" ht="12.75" customHeight="1">
      <c r="A26" s="60">
        <v>12</v>
      </c>
      <c r="B26" s="22" t="s">
        <v>245</v>
      </c>
      <c r="C26" s="23" t="s">
        <v>246</v>
      </c>
      <c r="D26" s="23" t="s">
        <v>290</v>
      </c>
      <c r="E26" s="23" t="s">
        <v>18</v>
      </c>
      <c r="F26" s="23" t="s">
        <v>72</v>
      </c>
      <c r="G26" s="23" t="s">
        <v>299</v>
      </c>
      <c r="H26" s="23" t="s">
        <v>300</v>
      </c>
      <c r="I26" s="23" t="s">
        <v>301</v>
      </c>
      <c r="J26" s="23" t="s">
        <v>241</v>
      </c>
      <c r="K26" s="34">
        <v>12</v>
      </c>
      <c r="L26" s="24">
        <v>4031</v>
      </c>
      <c r="M26" s="24">
        <v>0</v>
      </c>
      <c r="N26" s="17">
        <f t="shared" si="5"/>
        <v>4031</v>
      </c>
      <c r="O26" s="24">
        <v>4031</v>
      </c>
      <c r="P26" s="24">
        <v>0</v>
      </c>
      <c r="Q26" s="17">
        <f t="shared" si="6"/>
        <v>4031</v>
      </c>
      <c r="R26" s="60" t="s">
        <v>212</v>
      </c>
      <c r="T26" s="38"/>
    </row>
    <row r="27" spans="1:20" ht="12.75" customHeight="1">
      <c r="A27" s="60">
        <v>13</v>
      </c>
      <c r="B27" s="22" t="s">
        <v>245</v>
      </c>
      <c r="C27" s="23" t="s">
        <v>246</v>
      </c>
      <c r="D27" s="23" t="s">
        <v>302</v>
      </c>
      <c r="E27" s="23" t="s">
        <v>303</v>
      </c>
      <c r="F27" s="23" t="s">
        <v>72</v>
      </c>
      <c r="G27" s="23" t="s">
        <v>302</v>
      </c>
      <c r="H27" s="23" t="s">
        <v>304</v>
      </c>
      <c r="I27" s="23" t="s">
        <v>305</v>
      </c>
      <c r="J27" s="23" t="s">
        <v>220</v>
      </c>
      <c r="K27" s="34">
        <v>12</v>
      </c>
      <c r="L27" s="24">
        <v>275</v>
      </c>
      <c r="M27" s="24">
        <v>642</v>
      </c>
      <c r="N27" s="17">
        <f t="shared" si="5"/>
        <v>917</v>
      </c>
      <c r="O27" s="24">
        <v>275</v>
      </c>
      <c r="P27" s="24">
        <v>642</v>
      </c>
      <c r="Q27" s="17">
        <f t="shared" si="6"/>
        <v>917</v>
      </c>
      <c r="R27" s="60" t="s">
        <v>212</v>
      </c>
      <c r="T27" s="38"/>
    </row>
    <row r="28" spans="1:20" ht="12.75" customHeight="1">
      <c r="A28" s="60">
        <v>14</v>
      </c>
      <c r="B28" s="22" t="s">
        <v>245</v>
      </c>
      <c r="C28" s="23" t="s">
        <v>246</v>
      </c>
      <c r="D28" s="23" t="s">
        <v>306</v>
      </c>
      <c r="E28" s="23" t="s">
        <v>307</v>
      </c>
      <c r="F28" s="23" t="s">
        <v>72</v>
      </c>
      <c r="G28" s="23" t="s">
        <v>306</v>
      </c>
      <c r="H28" s="23" t="s">
        <v>308</v>
      </c>
      <c r="I28" s="23" t="s">
        <v>309</v>
      </c>
      <c r="J28" s="23" t="s">
        <v>241</v>
      </c>
      <c r="K28" s="34">
        <v>16</v>
      </c>
      <c r="L28" s="24">
        <v>75</v>
      </c>
      <c r="M28" s="24">
        <v>0</v>
      </c>
      <c r="N28" s="17">
        <f t="shared" si="5"/>
        <v>75</v>
      </c>
      <c r="O28" s="24">
        <v>75</v>
      </c>
      <c r="P28" s="24">
        <v>0</v>
      </c>
      <c r="Q28" s="17">
        <f t="shared" si="6"/>
        <v>75</v>
      </c>
      <c r="R28" s="60" t="s">
        <v>212</v>
      </c>
      <c r="T28" s="38"/>
    </row>
    <row r="29" spans="1:20" ht="12.75" customHeight="1">
      <c r="A29" s="60">
        <v>15</v>
      </c>
      <c r="B29" s="22" t="s">
        <v>245</v>
      </c>
      <c r="C29" s="23" t="s">
        <v>310</v>
      </c>
      <c r="D29" s="23" t="s">
        <v>311</v>
      </c>
      <c r="E29" s="23" t="s">
        <v>312</v>
      </c>
      <c r="F29" s="23" t="s">
        <v>72</v>
      </c>
      <c r="G29" s="23" t="s">
        <v>311</v>
      </c>
      <c r="H29" s="23" t="s">
        <v>313</v>
      </c>
      <c r="I29" s="23" t="s">
        <v>314</v>
      </c>
      <c r="J29" s="23" t="s">
        <v>315</v>
      </c>
      <c r="K29" s="34">
        <v>5</v>
      </c>
      <c r="L29" s="24">
        <v>59</v>
      </c>
      <c r="M29" s="24">
        <v>0</v>
      </c>
      <c r="N29" s="17">
        <f t="shared" si="5"/>
        <v>59</v>
      </c>
      <c r="O29" s="24">
        <v>59</v>
      </c>
      <c r="P29" s="24">
        <v>0</v>
      </c>
      <c r="Q29" s="17">
        <f t="shared" si="6"/>
        <v>59</v>
      </c>
      <c r="R29" s="60" t="s">
        <v>212</v>
      </c>
      <c r="T29" s="38"/>
    </row>
    <row r="30" spans="1:20" ht="12.75" customHeight="1">
      <c r="A30" s="60">
        <v>16</v>
      </c>
      <c r="B30" s="22" t="s">
        <v>245</v>
      </c>
      <c r="C30" s="23" t="s">
        <v>316</v>
      </c>
      <c r="D30" s="23" t="s">
        <v>254</v>
      </c>
      <c r="E30" s="23"/>
      <c r="F30" s="23" t="s">
        <v>72</v>
      </c>
      <c r="G30" s="23" t="s">
        <v>254</v>
      </c>
      <c r="H30" s="23" t="s">
        <v>317</v>
      </c>
      <c r="I30" s="23" t="s">
        <v>318</v>
      </c>
      <c r="J30" s="23" t="s">
        <v>220</v>
      </c>
      <c r="K30" s="34">
        <v>4.5</v>
      </c>
      <c r="L30" s="24">
        <v>1087</v>
      </c>
      <c r="M30" s="24">
        <v>2536</v>
      </c>
      <c r="N30" s="17">
        <f t="shared" si="5"/>
        <v>3623</v>
      </c>
      <c r="O30" s="24">
        <v>1087</v>
      </c>
      <c r="P30" s="24">
        <v>2536</v>
      </c>
      <c r="Q30" s="17">
        <f t="shared" si="6"/>
        <v>3623</v>
      </c>
      <c r="R30" s="60" t="s">
        <v>212</v>
      </c>
      <c r="T30" s="38"/>
    </row>
    <row r="31" spans="1:20" ht="12.75" customHeight="1">
      <c r="A31" s="60">
        <v>17</v>
      </c>
      <c r="B31" s="22" t="s">
        <v>245</v>
      </c>
      <c r="C31" s="23" t="s">
        <v>319</v>
      </c>
      <c r="D31" s="23" t="s">
        <v>320</v>
      </c>
      <c r="E31" s="23" t="s">
        <v>25</v>
      </c>
      <c r="F31" s="23" t="s">
        <v>72</v>
      </c>
      <c r="G31" s="23" t="s">
        <v>267</v>
      </c>
      <c r="H31" s="23" t="s">
        <v>321</v>
      </c>
      <c r="I31" s="23" t="s">
        <v>322</v>
      </c>
      <c r="J31" s="23" t="s">
        <v>220</v>
      </c>
      <c r="K31" s="34">
        <v>6.5</v>
      </c>
      <c r="L31" s="24">
        <v>481</v>
      </c>
      <c r="M31" s="24">
        <v>1123</v>
      </c>
      <c r="N31" s="17">
        <f t="shared" si="5"/>
        <v>1604</v>
      </c>
      <c r="O31" s="24">
        <v>481</v>
      </c>
      <c r="P31" s="24">
        <v>1123</v>
      </c>
      <c r="Q31" s="17">
        <f t="shared" si="6"/>
        <v>1604</v>
      </c>
      <c r="R31" s="60" t="s">
        <v>212</v>
      </c>
      <c r="T31" s="38"/>
    </row>
    <row r="32" spans="1:20" ht="12.75" customHeight="1">
      <c r="A32" s="60">
        <v>18</v>
      </c>
      <c r="B32" s="22" t="s">
        <v>245</v>
      </c>
      <c r="C32" s="23" t="s">
        <v>246</v>
      </c>
      <c r="D32" s="23" t="s">
        <v>323</v>
      </c>
      <c r="E32" s="23" t="s">
        <v>324</v>
      </c>
      <c r="F32" s="23" t="s">
        <v>72</v>
      </c>
      <c r="G32" s="23" t="s">
        <v>323</v>
      </c>
      <c r="H32" s="23" t="s">
        <v>325</v>
      </c>
      <c r="I32" s="23" t="s">
        <v>326</v>
      </c>
      <c r="J32" s="23" t="s">
        <v>241</v>
      </c>
      <c r="K32" s="34">
        <v>13.2</v>
      </c>
      <c r="L32" s="24">
        <v>1183</v>
      </c>
      <c r="M32" s="24">
        <v>0</v>
      </c>
      <c r="N32" s="17">
        <f t="shared" si="5"/>
        <v>1183</v>
      </c>
      <c r="O32" s="24">
        <v>1183</v>
      </c>
      <c r="P32" s="24">
        <v>0</v>
      </c>
      <c r="Q32" s="17">
        <f t="shared" si="6"/>
        <v>1183</v>
      </c>
      <c r="R32" s="60" t="s">
        <v>212</v>
      </c>
      <c r="T32" s="38"/>
    </row>
    <row r="33" spans="1:20" ht="12.75" customHeight="1">
      <c r="A33" s="60">
        <v>19</v>
      </c>
      <c r="B33" s="22" t="s">
        <v>245</v>
      </c>
      <c r="C33" s="23" t="s">
        <v>246</v>
      </c>
      <c r="D33" s="23" t="s">
        <v>327</v>
      </c>
      <c r="E33" s="23" t="s">
        <v>328</v>
      </c>
      <c r="F33" s="23" t="s">
        <v>72</v>
      </c>
      <c r="G33" s="23" t="s">
        <v>327</v>
      </c>
      <c r="H33" s="23" t="s">
        <v>329</v>
      </c>
      <c r="I33" s="23" t="s">
        <v>330</v>
      </c>
      <c r="J33" s="23" t="s">
        <v>241</v>
      </c>
      <c r="K33" s="34">
        <v>12</v>
      </c>
      <c r="L33" s="24">
        <v>452</v>
      </c>
      <c r="M33" s="24">
        <v>0</v>
      </c>
      <c r="N33" s="17">
        <f t="shared" si="5"/>
        <v>452</v>
      </c>
      <c r="O33" s="24">
        <v>452</v>
      </c>
      <c r="P33" s="24">
        <v>0</v>
      </c>
      <c r="Q33" s="17">
        <f t="shared" si="6"/>
        <v>452</v>
      </c>
      <c r="R33" s="60" t="s">
        <v>212</v>
      </c>
      <c r="T33" s="38"/>
    </row>
    <row r="34" spans="1:20" ht="12.75" customHeight="1">
      <c r="A34" s="60">
        <v>20</v>
      </c>
      <c r="B34" s="22" t="s">
        <v>245</v>
      </c>
      <c r="C34" s="23" t="s">
        <v>246</v>
      </c>
      <c r="D34" s="23" t="s">
        <v>331</v>
      </c>
      <c r="E34" s="23" t="s">
        <v>332</v>
      </c>
      <c r="F34" s="23" t="s">
        <v>72</v>
      </c>
      <c r="G34" s="23" t="s">
        <v>331</v>
      </c>
      <c r="H34" s="23" t="s">
        <v>333</v>
      </c>
      <c r="I34" s="23" t="s">
        <v>334</v>
      </c>
      <c r="J34" s="23" t="s">
        <v>241</v>
      </c>
      <c r="K34" s="34">
        <v>12.1</v>
      </c>
      <c r="L34" s="24">
        <v>327</v>
      </c>
      <c r="M34" s="24">
        <v>0</v>
      </c>
      <c r="N34" s="17">
        <f t="shared" si="5"/>
        <v>327</v>
      </c>
      <c r="O34" s="24">
        <v>327</v>
      </c>
      <c r="P34" s="24">
        <v>0</v>
      </c>
      <c r="Q34" s="17">
        <f t="shared" si="6"/>
        <v>327</v>
      </c>
      <c r="R34" s="60" t="s">
        <v>212</v>
      </c>
      <c r="T34" s="38"/>
    </row>
    <row r="35" spans="1:20" ht="12.75" customHeight="1">
      <c r="A35" s="60">
        <v>21</v>
      </c>
      <c r="B35" s="13" t="s">
        <v>245</v>
      </c>
      <c r="C35" s="13" t="s">
        <v>335</v>
      </c>
      <c r="D35" s="13" t="s">
        <v>336</v>
      </c>
      <c r="E35" s="13" t="s">
        <v>19</v>
      </c>
      <c r="F35" s="13" t="s">
        <v>72</v>
      </c>
      <c r="G35" s="13" t="s">
        <v>337</v>
      </c>
      <c r="H35" s="13" t="s">
        <v>338</v>
      </c>
      <c r="I35" s="13" t="s">
        <v>339</v>
      </c>
      <c r="J35" s="13" t="s">
        <v>220</v>
      </c>
      <c r="K35" s="34">
        <v>16.5</v>
      </c>
      <c r="L35" s="12">
        <v>2563</v>
      </c>
      <c r="M35" s="12">
        <v>5980</v>
      </c>
      <c r="N35" s="12">
        <f t="shared" si="5"/>
        <v>8543</v>
      </c>
      <c r="O35" s="12">
        <v>2563</v>
      </c>
      <c r="P35" s="12">
        <v>5980</v>
      </c>
      <c r="Q35" s="12">
        <f t="shared" si="6"/>
        <v>8543</v>
      </c>
      <c r="R35" s="60" t="s">
        <v>212</v>
      </c>
      <c r="T35" s="38"/>
    </row>
    <row r="36" spans="1:20" ht="12.75" customHeight="1">
      <c r="A36" s="380"/>
      <c r="B36" s="381"/>
      <c r="C36" s="381"/>
      <c r="D36" s="381"/>
      <c r="E36" s="381"/>
      <c r="F36" s="381"/>
      <c r="G36" s="381"/>
      <c r="H36" s="381"/>
      <c r="I36" s="381"/>
      <c r="J36" s="381"/>
      <c r="K36" s="382"/>
      <c r="L36" s="18">
        <f t="shared" ref="L36:Q36" si="7">SUM(L15:L35)</f>
        <v>54882</v>
      </c>
      <c r="M36" s="18">
        <f t="shared" si="7"/>
        <v>111905</v>
      </c>
      <c r="N36" s="18">
        <f t="shared" si="7"/>
        <v>166787</v>
      </c>
      <c r="O36" s="18">
        <f t="shared" si="7"/>
        <v>54882</v>
      </c>
      <c r="P36" s="18">
        <f t="shared" si="7"/>
        <v>111905</v>
      </c>
      <c r="Q36" s="18">
        <f t="shared" si="7"/>
        <v>166787</v>
      </c>
      <c r="R36" s="70"/>
      <c r="T36" s="38"/>
    </row>
    <row r="37" spans="1:20" ht="36" customHeight="1">
      <c r="A37" s="368"/>
      <c r="B37" s="368"/>
      <c r="C37" s="368"/>
      <c r="D37" s="368"/>
      <c r="E37" s="368"/>
      <c r="F37" s="368"/>
      <c r="G37" s="368"/>
      <c r="H37" s="368"/>
      <c r="I37" s="368"/>
      <c r="J37" s="368"/>
      <c r="K37" s="368"/>
      <c r="L37" s="368"/>
      <c r="M37" s="368"/>
      <c r="N37" s="368"/>
      <c r="O37" s="368"/>
      <c r="P37" s="368"/>
      <c r="Q37" s="368"/>
      <c r="T37" s="38"/>
    </row>
    <row r="38" spans="1:20" ht="32.1" customHeight="1">
      <c r="A38" s="55" t="s">
        <v>18</v>
      </c>
      <c r="B38" s="391" t="s">
        <v>4915</v>
      </c>
      <c r="C38" s="375"/>
      <c r="D38" s="375"/>
      <c r="E38" s="375"/>
      <c r="F38" s="375"/>
      <c r="G38" s="375"/>
      <c r="H38" s="375"/>
      <c r="I38" s="375"/>
      <c r="J38" s="375"/>
      <c r="K38" s="376"/>
      <c r="L38" s="377" t="s">
        <v>243</v>
      </c>
      <c r="M38" s="377"/>
      <c r="N38" s="377"/>
      <c r="O38" s="377" t="s">
        <v>244</v>
      </c>
      <c r="P38" s="377"/>
      <c r="Q38" s="377"/>
      <c r="R38" s="378" t="s">
        <v>20</v>
      </c>
      <c r="T38" s="38"/>
    </row>
    <row r="39" spans="1:20" ht="42" customHeight="1">
      <c r="A39" s="56" t="s">
        <v>7</v>
      </c>
      <c r="B39" s="57" t="s">
        <v>29</v>
      </c>
      <c r="C39" s="57" t="s">
        <v>4</v>
      </c>
      <c r="D39" s="58" t="s">
        <v>5</v>
      </c>
      <c r="E39" s="58" t="s">
        <v>6</v>
      </c>
      <c r="F39" s="58" t="s">
        <v>8</v>
      </c>
      <c r="G39" s="58" t="s">
        <v>9</v>
      </c>
      <c r="H39" s="58" t="s">
        <v>22</v>
      </c>
      <c r="I39" s="58" t="s">
        <v>10</v>
      </c>
      <c r="J39" s="58" t="s">
        <v>11</v>
      </c>
      <c r="K39" s="56" t="s">
        <v>12</v>
      </c>
      <c r="L39" s="62" t="s">
        <v>13</v>
      </c>
      <c r="M39" s="56" t="s">
        <v>14</v>
      </c>
      <c r="N39" s="56" t="s">
        <v>3</v>
      </c>
      <c r="O39" s="62" t="s">
        <v>13</v>
      </c>
      <c r="P39" s="56" t="s">
        <v>14</v>
      </c>
      <c r="Q39" s="56" t="s">
        <v>3</v>
      </c>
      <c r="R39" s="379"/>
      <c r="T39" s="38"/>
    </row>
    <row r="40" spans="1:20" ht="12.75" customHeight="1">
      <c r="A40" s="60">
        <v>1</v>
      </c>
      <c r="B40" s="13" t="s">
        <v>340</v>
      </c>
      <c r="C40" s="13" t="s">
        <v>341</v>
      </c>
      <c r="D40" s="13" t="s">
        <v>5116</v>
      </c>
      <c r="E40" s="13" t="s">
        <v>43</v>
      </c>
      <c r="F40" s="13" t="s">
        <v>72</v>
      </c>
      <c r="G40" s="13" t="s">
        <v>342</v>
      </c>
      <c r="H40" s="13" t="s">
        <v>343</v>
      </c>
      <c r="I40" s="13" t="s">
        <v>344</v>
      </c>
      <c r="J40" s="13" t="s">
        <v>220</v>
      </c>
      <c r="K40" s="34">
        <v>21</v>
      </c>
      <c r="L40" s="12">
        <v>150</v>
      </c>
      <c r="M40" s="12">
        <v>349</v>
      </c>
      <c r="N40" s="17">
        <f>L40+M40</f>
        <v>499</v>
      </c>
      <c r="O40" s="12">
        <v>150</v>
      </c>
      <c r="P40" s="12">
        <v>349</v>
      </c>
      <c r="Q40" s="17">
        <f>O40+P40</f>
        <v>499</v>
      </c>
      <c r="R40" s="60" t="s">
        <v>212</v>
      </c>
      <c r="T40" s="38"/>
    </row>
    <row r="41" spans="1:20" ht="12.75" customHeight="1">
      <c r="A41" s="60">
        <v>2</v>
      </c>
      <c r="B41" s="13" t="s">
        <v>340</v>
      </c>
      <c r="C41" s="13" t="s">
        <v>341</v>
      </c>
      <c r="D41" s="13" t="s">
        <v>345</v>
      </c>
      <c r="E41" s="13" t="s">
        <v>19</v>
      </c>
      <c r="F41" s="13" t="s">
        <v>72</v>
      </c>
      <c r="G41" s="13" t="s">
        <v>267</v>
      </c>
      <c r="H41" s="13" t="s">
        <v>346</v>
      </c>
      <c r="I41" s="13" t="s">
        <v>347</v>
      </c>
      <c r="J41" s="13" t="s">
        <v>220</v>
      </c>
      <c r="K41" s="34">
        <v>5</v>
      </c>
      <c r="L41" s="12">
        <v>199</v>
      </c>
      <c r="M41" s="12">
        <v>464</v>
      </c>
      <c r="N41" s="17">
        <f>L41+M41</f>
        <v>663</v>
      </c>
      <c r="O41" s="12">
        <v>199</v>
      </c>
      <c r="P41" s="12">
        <v>464</v>
      </c>
      <c r="Q41" s="17">
        <f>O41+P41</f>
        <v>663</v>
      </c>
      <c r="R41" s="60" t="s">
        <v>212</v>
      </c>
      <c r="T41" s="38"/>
    </row>
    <row r="42" spans="1:20" ht="12.75" customHeight="1">
      <c r="A42" s="380"/>
      <c r="B42" s="381"/>
      <c r="C42" s="381"/>
      <c r="D42" s="381"/>
      <c r="E42" s="381"/>
      <c r="F42" s="381"/>
      <c r="G42" s="381"/>
      <c r="H42" s="381"/>
      <c r="I42" s="381"/>
      <c r="J42" s="381"/>
      <c r="K42" s="382"/>
      <c r="L42" s="18">
        <f t="shared" ref="L42:Q42" si="8">SUM(L40:L41)</f>
        <v>349</v>
      </c>
      <c r="M42" s="18">
        <f t="shared" si="8"/>
        <v>813</v>
      </c>
      <c r="N42" s="18">
        <f t="shared" si="8"/>
        <v>1162</v>
      </c>
      <c r="O42" s="18">
        <f t="shared" si="8"/>
        <v>349</v>
      </c>
      <c r="P42" s="18">
        <f t="shared" si="8"/>
        <v>813</v>
      </c>
      <c r="Q42" s="18">
        <f t="shared" si="8"/>
        <v>1162</v>
      </c>
      <c r="R42" s="70"/>
      <c r="T42" s="38"/>
    </row>
    <row r="43" spans="1:20" ht="36" customHeight="1">
      <c r="A43" s="368"/>
      <c r="B43" s="368"/>
      <c r="C43" s="368"/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68"/>
      <c r="O43" s="368"/>
      <c r="P43" s="368"/>
      <c r="Q43" s="368"/>
      <c r="T43" s="38"/>
    </row>
    <row r="44" spans="1:20" ht="32.1" customHeight="1">
      <c r="A44" s="55" t="s">
        <v>25</v>
      </c>
      <c r="B44" s="374" t="s">
        <v>348</v>
      </c>
      <c r="C44" s="375"/>
      <c r="D44" s="375"/>
      <c r="E44" s="375"/>
      <c r="F44" s="375"/>
      <c r="G44" s="375"/>
      <c r="H44" s="375"/>
      <c r="I44" s="375"/>
      <c r="J44" s="375"/>
      <c r="K44" s="376"/>
      <c r="L44" s="377" t="s">
        <v>243</v>
      </c>
      <c r="M44" s="377"/>
      <c r="N44" s="377"/>
      <c r="O44" s="377" t="s">
        <v>244</v>
      </c>
      <c r="P44" s="377"/>
      <c r="Q44" s="377"/>
      <c r="R44" s="378" t="s">
        <v>20</v>
      </c>
      <c r="T44" s="38"/>
    </row>
    <row r="45" spans="1:20" ht="42" customHeight="1">
      <c r="A45" s="56" t="s">
        <v>7</v>
      </c>
      <c r="B45" s="57" t="s">
        <v>29</v>
      </c>
      <c r="C45" s="57" t="s">
        <v>4</v>
      </c>
      <c r="D45" s="58" t="s">
        <v>5</v>
      </c>
      <c r="E45" s="58" t="s">
        <v>6</v>
      </c>
      <c r="F45" s="58" t="s">
        <v>8</v>
      </c>
      <c r="G45" s="58" t="s">
        <v>9</v>
      </c>
      <c r="H45" s="58" t="s">
        <v>22</v>
      </c>
      <c r="I45" s="58" t="s">
        <v>10</v>
      </c>
      <c r="J45" s="58" t="s">
        <v>11</v>
      </c>
      <c r="K45" s="56" t="s">
        <v>12</v>
      </c>
      <c r="L45" s="62" t="s">
        <v>13</v>
      </c>
      <c r="M45" s="56" t="s">
        <v>14</v>
      </c>
      <c r="N45" s="56" t="s">
        <v>3</v>
      </c>
      <c r="O45" s="62" t="s">
        <v>13</v>
      </c>
      <c r="P45" s="56" t="s">
        <v>14</v>
      </c>
      <c r="Q45" s="56" t="s">
        <v>3</v>
      </c>
      <c r="R45" s="379"/>
      <c r="T45" s="38"/>
    </row>
    <row r="46" spans="1:20" ht="12.75" customHeight="1">
      <c r="A46" s="60">
        <v>1</v>
      </c>
      <c r="B46" s="90" t="s">
        <v>349</v>
      </c>
      <c r="C46" s="23" t="s">
        <v>350</v>
      </c>
      <c r="D46" s="23" t="s">
        <v>351</v>
      </c>
      <c r="E46" s="23" t="s">
        <v>352</v>
      </c>
      <c r="F46" s="23" t="s">
        <v>72</v>
      </c>
      <c r="G46" s="23" t="s">
        <v>351</v>
      </c>
      <c r="H46" s="23" t="s">
        <v>353</v>
      </c>
      <c r="I46" s="23" t="s">
        <v>354</v>
      </c>
      <c r="J46" s="23" t="s">
        <v>220</v>
      </c>
      <c r="K46" s="34">
        <v>16.5</v>
      </c>
      <c r="L46" s="24">
        <v>1993</v>
      </c>
      <c r="M46" s="24">
        <v>4651</v>
      </c>
      <c r="N46" s="17">
        <f>L46+M46</f>
        <v>6644</v>
      </c>
      <c r="O46" s="24">
        <v>1993</v>
      </c>
      <c r="P46" s="24">
        <v>4651</v>
      </c>
      <c r="Q46" s="17">
        <f>O46+P46</f>
        <v>6644</v>
      </c>
      <c r="R46" s="60" t="s">
        <v>212</v>
      </c>
      <c r="T46" s="38"/>
    </row>
    <row r="47" spans="1:20" ht="12.75" customHeight="1">
      <c r="A47" s="380"/>
      <c r="B47" s="381"/>
      <c r="C47" s="381"/>
      <c r="D47" s="381"/>
      <c r="E47" s="381"/>
      <c r="F47" s="381"/>
      <c r="G47" s="381"/>
      <c r="H47" s="381"/>
      <c r="I47" s="381"/>
      <c r="J47" s="381"/>
      <c r="K47" s="382"/>
      <c r="L47" s="18">
        <f t="shared" ref="L47:Q47" si="9">SUM(L46)</f>
        <v>1993</v>
      </c>
      <c r="M47" s="18">
        <f t="shared" si="9"/>
        <v>4651</v>
      </c>
      <c r="N47" s="18">
        <f t="shared" si="9"/>
        <v>6644</v>
      </c>
      <c r="O47" s="18">
        <f t="shared" si="9"/>
        <v>1993</v>
      </c>
      <c r="P47" s="18">
        <f t="shared" si="9"/>
        <v>4651</v>
      </c>
      <c r="Q47" s="18">
        <f t="shared" si="9"/>
        <v>6644</v>
      </c>
      <c r="R47" s="70"/>
      <c r="T47" s="38"/>
    </row>
    <row r="48" spans="1:20" ht="36" customHeight="1">
      <c r="A48" s="368"/>
      <c r="B48" s="368"/>
      <c r="C48" s="368"/>
      <c r="D48" s="368"/>
      <c r="E48" s="368"/>
      <c r="F48" s="368"/>
      <c r="G48" s="368"/>
      <c r="H48" s="368"/>
      <c r="I48" s="368"/>
      <c r="J48" s="368"/>
      <c r="K48" s="368"/>
      <c r="L48" s="368"/>
      <c r="M48" s="368"/>
      <c r="N48" s="368"/>
      <c r="O48" s="368"/>
      <c r="P48" s="368"/>
      <c r="Q48" s="368"/>
      <c r="T48" s="38"/>
    </row>
    <row r="49" spans="1:20" ht="32.1" customHeight="1">
      <c r="A49" s="55" t="s">
        <v>26</v>
      </c>
      <c r="B49" s="374" t="s">
        <v>4917</v>
      </c>
      <c r="C49" s="375"/>
      <c r="D49" s="375"/>
      <c r="E49" s="375"/>
      <c r="F49" s="375"/>
      <c r="G49" s="375"/>
      <c r="H49" s="375"/>
      <c r="I49" s="375"/>
      <c r="J49" s="375"/>
      <c r="K49" s="376"/>
      <c r="L49" s="377" t="s">
        <v>243</v>
      </c>
      <c r="M49" s="377"/>
      <c r="N49" s="377"/>
      <c r="O49" s="377" t="s">
        <v>244</v>
      </c>
      <c r="P49" s="377"/>
      <c r="Q49" s="377"/>
      <c r="R49" s="378" t="s">
        <v>20</v>
      </c>
      <c r="T49" s="38"/>
    </row>
    <row r="50" spans="1:20" ht="42" customHeight="1">
      <c r="A50" s="56" t="s">
        <v>7</v>
      </c>
      <c r="B50" s="57" t="s">
        <v>29</v>
      </c>
      <c r="C50" s="57" t="s">
        <v>4</v>
      </c>
      <c r="D50" s="58" t="s">
        <v>5</v>
      </c>
      <c r="E50" s="58" t="s">
        <v>6</v>
      </c>
      <c r="F50" s="58" t="s">
        <v>8</v>
      </c>
      <c r="G50" s="58" t="s">
        <v>9</v>
      </c>
      <c r="H50" s="58" t="s">
        <v>22</v>
      </c>
      <c r="I50" s="58" t="s">
        <v>10</v>
      </c>
      <c r="J50" s="58" t="s">
        <v>11</v>
      </c>
      <c r="K50" s="56" t="s">
        <v>12</v>
      </c>
      <c r="L50" s="62" t="s">
        <v>13</v>
      </c>
      <c r="M50" s="56" t="s">
        <v>14</v>
      </c>
      <c r="N50" s="56" t="s">
        <v>3</v>
      </c>
      <c r="O50" s="62" t="s">
        <v>13</v>
      </c>
      <c r="P50" s="56" t="s">
        <v>14</v>
      </c>
      <c r="Q50" s="56" t="s">
        <v>3</v>
      </c>
      <c r="R50" s="379"/>
      <c r="T50" s="38"/>
    </row>
    <row r="51" spans="1:20" ht="12.75" customHeight="1">
      <c r="A51" s="60">
        <v>1</v>
      </c>
      <c r="B51" s="90" t="s">
        <v>355</v>
      </c>
      <c r="C51" s="23" t="s">
        <v>350</v>
      </c>
      <c r="D51" s="23" t="s">
        <v>356</v>
      </c>
      <c r="E51" s="23" t="s">
        <v>17</v>
      </c>
      <c r="F51" s="23" t="s">
        <v>72</v>
      </c>
      <c r="G51" s="23" t="s">
        <v>342</v>
      </c>
      <c r="H51" s="23" t="s">
        <v>357</v>
      </c>
      <c r="I51" s="23" t="s">
        <v>358</v>
      </c>
      <c r="J51" s="23" t="s">
        <v>220</v>
      </c>
      <c r="K51" s="34">
        <v>16.5</v>
      </c>
      <c r="L51" s="24">
        <v>6047</v>
      </c>
      <c r="M51" s="24">
        <v>14109</v>
      </c>
      <c r="N51" s="17">
        <f>L51+M51</f>
        <v>20156</v>
      </c>
      <c r="O51" s="24">
        <v>6047</v>
      </c>
      <c r="P51" s="24">
        <v>14109</v>
      </c>
      <c r="Q51" s="17">
        <f>O51+P51</f>
        <v>20156</v>
      </c>
      <c r="R51" s="60" t="s">
        <v>212</v>
      </c>
      <c r="T51" s="38"/>
    </row>
    <row r="52" spans="1:20" ht="12.75" customHeight="1">
      <c r="A52" s="380"/>
      <c r="B52" s="381"/>
      <c r="C52" s="381"/>
      <c r="D52" s="381"/>
      <c r="E52" s="381"/>
      <c r="F52" s="381"/>
      <c r="G52" s="381"/>
      <c r="H52" s="381"/>
      <c r="I52" s="381"/>
      <c r="J52" s="381"/>
      <c r="K52" s="382"/>
      <c r="L52" s="18">
        <f t="shared" ref="L52:Q52" si="10">SUM(L51)</f>
        <v>6047</v>
      </c>
      <c r="M52" s="18">
        <f t="shared" si="10"/>
        <v>14109</v>
      </c>
      <c r="N52" s="18">
        <f t="shared" si="10"/>
        <v>20156</v>
      </c>
      <c r="O52" s="18">
        <f t="shared" si="10"/>
        <v>6047</v>
      </c>
      <c r="P52" s="18">
        <f t="shared" si="10"/>
        <v>14109</v>
      </c>
      <c r="Q52" s="18">
        <f t="shared" si="10"/>
        <v>20156</v>
      </c>
      <c r="R52" s="70"/>
      <c r="T52" s="38"/>
    </row>
    <row r="53" spans="1:20" ht="36" customHeight="1">
      <c r="A53" s="368"/>
      <c r="B53" s="368"/>
      <c r="C53" s="368"/>
      <c r="D53" s="368"/>
      <c r="E53" s="368"/>
      <c r="F53" s="368"/>
      <c r="G53" s="368"/>
      <c r="H53" s="368"/>
      <c r="I53" s="368"/>
      <c r="J53" s="368"/>
      <c r="K53" s="368"/>
      <c r="L53" s="368"/>
      <c r="M53" s="368"/>
      <c r="N53" s="368"/>
      <c r="O53" s="368"/>
      <c r="P53" s="368"/>
      <c r="Q53" s="368"/>
      <c r="T53" s="38"/>
    </row>
    <row r="54" spans="1:20" ht="32.1" customHeight="1">
      <c r="A54" s="55" t="s">
        <v>43</v>
      </c>
      <c r="B54" s="374" t="s">
        <v>4916</v>
      </c>
      <c r="C54" s="375"/>
      <c r="D54" s="375"/>
      <c r="E54" s="375"/>
      <c r="F54" s="375"/>
      <c r="G54" s="375"/>
      <c r="H54" s="375"/>
      <c r="I54" s="375"/>
      <c r="J54" s="375"/>
      <c r="K54" s="376"/>
      <c r="L54" s="377" t="s">
        <v>243</v>
      </c>
      <c r="M54" s="377"/>
      <c r="N54" s="377"/>
      <c r="O54" s="377" t="s">
        <v>244</v>
      </c>
      <c r="P54" s="377"/>
      <c r="Q54" s="377"/>
      <c r="R54" s="378" t="s">
        <v>20</v>
      </c>
      <c r="T54" s="38"/>
    </row>
    <row r="55" spans="1:20" ht="42" customHeight="1">
      <c r="A55" s="56" t="s">
        <v>7</v>
      </c>
      <c r="B55" s="57" t="s">
        <v>29</v>
      </c>
      <c r="C55" s="57" t="s">
        <v>4</v>
      </c>
      <c r="D55" s="58" t="s">
        <v>5</v>
      </c>
      <c r="E55" s="58" t="s">
        <v>6</v>
      </c>
      <c r="F55" s="58" t="s">
        <v>8</v>
      </c>
      <c r="G55" s="58" t="s">
        <v>9</v>
      </c>
      <c r="H55" s="58" t="s">
        <v>22</v>
      </c>
      <c r="I55" s="58" t="s">
        <v>10</v>
      </c>
      <c r="J55" s="58" t="s">
        <v>11</v>
      </c>
      <c r="K55" s="56" t="s">
        <v>12</v>
      </c>
      <c r="L55" s="62" t="s">
        <v>13</v>
      </c>
      <c r="M55" s="56" t="s">
        <v>14</v>
      </c>
      <c r="N55" s="56" t="s">
        <v>3</v>
      </c>
      <c r="O55" s="62" t="s">
        <v>13</v>
      </c>
      <c r="P55" s="56" t="s">
        <v>14</v>
      </c>
      <c r="Q55" s="56" t="s">
        <v>3</v>
      </c>
      <c r="R55" s="379"/>
      <c r="T55" s="38"/>
    </row>
    <row r="56" spans="1:20" ht="12.75" customHeight="1">
      <c r="A56" s="60">
        <v>1</v>
      </c>
      <c r="B56" s="90" t="s">
        <v>359</v>
      </c>
      <c r="C56" s="23" t="s">
        <v>350</v>
      </c>
      <c r="D56" s="23" t="s">
        <v>360</v>
      </c>
      <c r="E56" s="23" t="s">
        <v>17</v>
      </c>
      <c r="F56" s="23" t="s">
        <v>72</v>
      </c>
      <c r="G56" s="23" t="s">
        <v>267</v>
      </c>
      <c r="H56" s="23" t="s">
        <v>361</v>
      </c>
      <c r="I56" s="23" t="s">
        <v>362</v>
      </c>
      <c r="J56" s="23" t="s">
        <v>220</v>
      </c>
      <c r="K56" s="34">
        <v>32.5</v>
      </c>
      <c r="L56" s="24">
        <v>6353</v>
      </c>
      <c r="M56" s="24">
        <v>14823</v>
      </c>
      <c r="N56" s="17">
        <f>L56+M56</f>
        <v>21176</v>
      </c>
      <c r="O56" s="24">
        <v>6353</v>
      </c>
      <c r="P56" s="24">
        <v>14823</v>
      </c>
      <c r="Q56" s="17">
        <f>O56+P56</f>
        <v>21176</v>
      </c>
      <c r="R56" s="60" t="s">
        <v>212</v>
      </c>
      <c r="T56" s="38"/>
    </row>
    <row r="57" spans="1:20" ht="12.75" customHeight="1">
      <c r="A57" s="60">
        <v>2</v>
      </c>
      <c r="B57" s="90" t="s">
        <v>359</v>
      </c>
      <c r="C57" s="23" t="s">
        <v>350</v>
      </c>
      <c r="D57" s="23" t="s">
        <v>363</v>
      </c>
      <c r="E57" s="23" t="s">
        <v>364</v>
      </c>
      <c r="F57" s="23" t="s">
        <v>72</v>
      </c>
      <c r="G57" s="23" t="s">
        <v>363</v>
      </c>
      <c r="H57" s="23" t="s">
        <v>365</v>
      </c>
      <c r="I57" s="23" t="s">
        <v>366</v>
      </c>
      <c r="J57" s="23" t="s">
        <v>220</v>
      </c>
      <c r="K57" s="34">
        <v>9</v>
      </c>
      <c r="L57" s="24">
        <v>18</v>
      </c>
      <c r="M57" s="24">
        <v>43</v>
      </c>
      <c r="N57" s="17">
        <f>L57+M57</f>
        <v>61</v>
      </c>
      <c r="O57" s="24">
        <v>18</v>
      </c>
      <c r="P57" s="24">
        <v>43</v>
      </c>
      <c r="Q57" s="17">
        <f>O57+P57</f>
        <v>61</v>
      </c>
      <c r="R57" s="60" t="s">
        <v>212</v>
      </c>
      <c r="T57" s="38"/>
    </row>
    <row r="58" spans="1:20" ht="12.75" customHeight="1">
      <c r="A58" s="60">
        <v>3</v>
      </c>
      <c r="B58" s="90" t="s">
        <v>359</v>
      </c>
      <c r="C58" s="23" t="s">
        <v>350</v>
      </c>
      <c r="D58" s="23" t="s">
        <v>363</v>
      </c>
      <c r="E58" s="23" t="s">
        <v>364</v>
      </c>
      <c r="F58" s="23" t="s">
        <v>72</v>
      </c>
      <c r="G58" s="23" t="s">
        <v>363</v>
      </c>
      <c r="H58" s="23" t="s">
        <v>367</v>
      </c>
      <c r="I58" s="23" t="s">
        <v>368</v>
      </c>
      <c r="J58" s="23" t="s">
        <v>220</v>
      </c>
      <c r="K58" s="34">
        <v>16.5</v>
      </c>
      <c r="L58" s="24">
        <v>2916</v>
      </c>
      <c r="M58" s="24">
        <v>6804</v>
      </c>
      <c r="N58" s="17">
        <f>L58+M58</f>
        <v>9720</v>
      </c>
      <c r="O58" s="24">
        <v>2916</v>
      </c>
      <c r="P58" s="24">
        <v>6804</v>
      </c>
      <c r="Q58" s="17">
        <f>O58+P58</f>
        <v>9720</v>
      </c>
      <c r="R58" s="60" t="s">
        <v>212</v>
      </c>
      <c r="T58" s="38"/>
    </row>
    <row r="59" spans="1:20" ht="12.75" customHeight="1">
      <c r="A59" s="380"/>
      <c r="B59" s="381"/>
      <c r="C59" s="381"/>
      <c r="D59" s="381"/>
      <c r="E59" s="381"/>
      <c r="F59" s="381"/>
      <c r="G59" s="381"/>
      <c r="H59" s="381"/>
      <c r="I59" s="381"/>
      <c r="J59" s="381"/>
      <c r="K59" s="382"/>
      <c r="L59" s="18">
        <f t="shared" ref="L59:Q59" si="11">SUM(L56:L58)</f>
        <v>9287</v>
      </c>
      <c r="M59" s="18">
        <f t="shared" si="11"/>
        <v>21670</v>
      </c>
      <c r="N59" s="18">
        <f t="shared" si="11"/>
        <v>30957</v>
      </c>
      <c r="O59" s="18">
        <f t="shared" si="11"/>
        <v>9287</v>
      </c>
      <c r="P59" s="18">
        <f t="shared" si="11"/>
        <v>21670</v>
      </c>
      <c r="Q59" s="18">
        <f t="shared" si="11"/>
        <v>30957</v>
      </c>
      <c r="R59" s="70"/>
      <c r="T59" s="38"/>
    </row>
    <row r="60" spans="1:20" ht="36" customHeight="1">
      <c r="A60" s="368"/>
      <c r="B60" s="368"/>
      <c r="C60" s="368"/>
      <c r="D60" s="368"/>
      <c r="E60" s="368"/>
      <c r="F60" s="368"/>
      <c r="G60" s="368"/>
      <c r="H60" s="368"/>
      <c r="I60" s="368"/>
      <c r="J60" s="368"/>
      <c r="K60" s="368"/>
      <c r="L60" s="368"/>
      <c r="M60" s="368"/>
      <c r="N60" s="368"/>
      <c r="O60" s="368"/>
      <c r="P60" s="368"/>
      <c r="Q60" s="368"/>
      <c r="T60" s="38"/>
    </row>
    <row r="61" spans="1:20" ht="31.5" customHeight="1">
      <c r="A61" s="55" t="s">
        <v>595</v>
      </c>
      <c r="B61" s="374" t="s">
        <v>369</v>
      </c>
      <c r="C61" s="375"/>
      <c r="D61" s="375"/>
      <c r="E61" s="375"/>
      <c r="F61" s="375"/>
      <c r="G61" s="375"/>
      <c r="H61" s="375"/>
      <c r="I61" s="375"/>
      <c r="J61" s="375"/>
      <c r="K61" s="376"/>
      <c r="L61" s="377" t="s">
        <v>243</v>
      </c>
      <c r="M61" s="377"/>
      <c r="N61" s="377"/>
      <c r="O61" s="377" t="s">
        <v>244</v>
      </c>
      <c r="P61" s="377"/>
      <c r="Q61" s="377"/>
      <c r="R61" s="378" t="s">
        <v>20</v>
      </c>
      <c r="T61" s="38"/>
    </row>
    <row r="62" spans="1:20" ht="42" customHeight="1">
      <c r="A62" s="56" t="s">
        <v>7</v>
      </c>
      <c r="B62" s="57" t="s">
        <v>29</v>
      </c>
      <c r="C62" s="57" t="s">
        <v>4</v>
      </c>
      <c r="D62" s="58" t="s">
        <v>5</v>
      </c>
      <c r="E62" s="58" t="s">
        <v>6</v>
      </c>
      <c r="F62" s="58" t="s">
        <v>8</v>
      </c>
      <c r="G62" s="58" t="s">
        <v>9</v>
      </c>
      <c r="H62" s="58" t="s">
        <v>22</v>
      </c>
      <c r="I62" s="58" t="s">
        <v>10</v>
      </c>
      <c r="J62" s="58" t="s">
        <v>11</v>
      </c>
      <c r="K62" s="56" t="s">
        <v>12</v>
      </c>
      <c r="L62" s="62" t="s">
        <v>13</v>
      </c>
      <c r="M62" s="56" t="s">
        <v>14</v>
      </c>
      <c r="N62" s="56" t="s">
        <v>3</v>
      </c>
      <c r="O62" s="62" t="s">
        <v>13</v>
      </c>
      <c r="P62" s="56" t="s">
        <v>14</v>
      </c>
      <c r="Q62" s="56" t="s">
        <v>3</v>
      </c>
      <c r="R62" s="379"/>
      <c r="T62" s="38"/>
    </row>
    <row r="63" spans="1:20" ht="12.75" customHeight="1">
      <c r="A63" s="60">
        <v>1</v>
      </c>
      <c r="B63" s="22" t="s">
        <v>370</v>
      </c>
      <c r="C63" s="23" t="s">
        <v>350</v>
      </c>
      <c r="D63" s="23" t="s">
        <v>356</v>
      </c>
      <c r="E63" s="23" t="s">
        <v>371</v>
      </c>
      <c r="F63" s="23" t="s">
        <v>372</v>
      </c>
      <c r="G63" s="23" t="s">
        <v>373</v>
      </c>
      <c r="H63" s="23" t="s">
        <v>374</v>
      </c>
      <c r="I63" s="23" t="s">
        <v>375</v>
      </c>
      <c r="J63" s="23" t="s">
        <v>220</v>
      </c>
      <c r="K63" s="34">
        <v>12</v>
      </c>
      <c r="L63" s="24">
        <v>2054</v>
      </c>
      <c r="M63" s="24">
        <v>4793</v>
      </c>
      <c r="N63" s="17">
        <f>L63+M63</f>
        <v>6847</v>
      </c>
      <c r="O63" s="24">
        <v>2054</v>
      </c>
      <c r="P63" s="24">
        <v>4793</v>
      </c>
      <c r="Q63" s="17">
        <f>O63+P63</f>
        <v>6847</v>
      </c>
      <c r="R63" s="60" t="s">
        <v>212</v>
      </c>
      <c r="T63" s="38"/>
    </row>
    <row r="64" spans="1:20" ht="12.75" customHeight="1">
      <c r="A64" s="60">
        <v>2</v>
      </c>
      <c r="B64" s="22" t="s">
        <v>370</v>
      </c>
      <c r="C64" s="23" t="s">
        <v>350</v>
      </c>
      <c r="D64" s="23" t="s">
        <v>356</v>
      </c>
      <c r="E64" s="23" t="s">
        <v>371</v>
      </c>
      <c r="F64" s="23" t="s">
        <v>372</v>
      </c>
      <c r="G64" s="23" t="s">
        <v>373</v>
      </c>
      <c r="H64" s="23" t="s">
        <v>376</v>
      </c>
      <c r="I64" s="23" t="s">
        <v>377</v>
      </c>
      <c r="J64" s="23" t="s">
        <v>220</v>
      </c>
      <c r="K64" s="34">
        <v>5.8</v>
      </c>
      <c r="L64" s="24">
        <v>1294</v>
      </c>
      <c r="M64" s="24">
        <v>3020</v>
      </c>
      <c r="N64" s="17">
        <f>L64+M64</f>
        <v>4314</v>
      </c>
      <c r="O64" s="24">
        <v>1294</v>
      </c>
      <c r="P64" s="24">
        <v>3020</v>
      </c>
      <c r="Q64" s="17">
        <f>O64+P64</f>
        <v>4314</v>
      </c>
      <c r="R64" s="89" t="s">
        <v>212</v>
      </c>
      <c r="T64" s="38"/>
    </row>
    <row r="65" spans="1:20" ht="12.75" customHeight="1">
      <c r="A65" s="380"/>
      <c r="B65" s="381"/>
      <c r="C65" s="381"/>
      <c r="D65" s="381"/>
      <c r="E65" s="381"/>
      <c r="F65" s="381"/>
      <c r="G65" s="381"/>
      <c r="H65" s="381"/>
      <c r="I65" s="381"/>
      <c r="J65" s="381"/>
      <c r="K65" s="382"/>
      <c r="L65" s="18">
        <f t="shared" ref="L65:Q65" si="12">SUM(L63:L64)</f>
        <v>3348</v>
      </c>
      <c r="M65" s="18">
        <f t="shared" si="12"/>
        <v>7813</v>
      </c>
      <c r="N65" s="18">
        <f t="shared" si="12"/>
        <v>11161</v>
      </c>
      <c r="O65" s="18">
        <f t="shared" si="12"/>
        <v>3348</v>
      </c>
      <c r="P65" s="18">
        <f t="shared" si="12"/>
        <v>7813</v>
      </c>
      <c r="Q65" s="96">
        <f t="shared" si="12"/>
        <v>11161</v>
      </c>
      <c r="R65" s="70"/>
      <c r="T65" s="38"/>
    </row>
    <row r="66" spans="1:20" ht="30" customHeight="1">
      <c r="A66" s="368"/>
      <c r="B66" s="368"/>
      <c r="C66" s="368"/>
      <c r="D66" s="368"/>
      <c r="E66" s="368"/>
      <c r="F66" s="368"/>
      <c r="G66" s="368"/>
      <c r="H66" s="368"/>
      <c r="I66" s="368"/>
      <c r="J66" s="368"/>
      <c r="K66" s="368"/>
      <c r="L66" s="368"/>
      <c r="M66" s="368"/>
      <c r="N66" s="368"/>
      <c r="O66" s="368"/>
      <c r="P66" s="368"/>
      <c r="Q66" s="368"/>
      <c r="T66" s="38"/>
    </row>
    <row r="67" spans="1:20" ht="31.5" customHeight="1">
      <c r="A67" s="55" t="s">
        <v>489</v>
      </c>
      <c r="B67" s="374" t="s">
        <v>378</v>
      </c>
      <c r="C67" s="375"/>
      <c r="D67" s="375"/>
      <c r="E67" s="375"/>
      <c r="F67" s="375"/>
      <c r="G67" s="375"/>
      <c r="H67" s="375"/>
      <c r="I67" s="375"/>
      <c r="J67" s="375"/>
      <c r="K67" s="376"/>
      <c r="L67" s="377" t="s">
        <v>243</v>
      </c>
      <c r="M67" s="377"/>
      <c r="N67" s="377"/>
      <c r="O67" s="377" t="s">
        <v>244</v>
      </c>
      <c r="P67" s="377"/>
      <c r="Q67" s="377"/>
      <c r="R67" s="378" t="s">
        <v>20</v>
      </c>
      <c r="T67" s="38"/>
    </row>
    <row r="68" spans="1:20" ht="42" customHeight="1">
      <c r="A68" s="56" t="s">
        <v>7</v>
      </c>
      <c r="B68" s="57" t="s">
        <v>29</v>
      </c>
      <c r="C68" s="57" t="s">
        <v>4</v>
      </c>
      <c r="D68" s="58" t="s">
        <v>5</v>
      </c>
      <c r="E68" s="58" t="s">
        <v>6</v>
      </c>
      <c r="F68" s="58" t="s">
        <v>8</v>
      </c>
      <c r="G68" s="58" t="s">
        <v>9</v>
      </c>
      <c r="H68" s="58" t="s">
        <v>22</v>
      </c>
      <c r="I68" s="58" t="s">
        <v>10</v>
      </c>
      <c r="J68" s="58" t="s">
        <v>11</v>
      </c>
      <c r="K68" s="56" t="s">
        <v>12</v>
      </c>
      <c r="L68" s="62" t="s">
        <v>13</v>
      </c>
      <c r="M68" s="56" t="s">
        <v>14</v>
      </c>
      <c r="N68" s="56" t="s">
        <v>3</v>
      </c>
      <c r="O68" s="62" t="s">
        <v>13</v>
      </c>
      <c r="P68" s="56" t="s">
        <v>14</v>
      </c>
      <c r="Q68" s="56" t="s">
        <v>3</v>
      </c>
      <c r="R68" s="379"/>
      <c r="T68" s="38"/>
    </row>
    <row r="69" spans="1:20" ht="12.75" customHeight="1">
      <c r="A69" s="60">
        <v>1</v>
      </c>
      <c r="B69" s="22" t="s">
        <v>379</v>
      </c>
      <c r="C69" s="23" t="s">
        <v>380</v>
      </c>
      <c r="D69" s="23" t="s">
        <v>327</v>
      </c>
      <c r="E69" s="23" t="s">
        <v>381</v>
      </c>
      <c r="F69" s="23" t="s">
        <v>72</v>
      </c>
      <c r="G69" s="23" t="s">
        <v>327</v>
      </c>
      <c r="H69" s="23" t="s">
        <v>382</v>
      </c>
      <c r="I69" s="23" t="s">
        <v>383</v>
      </c>
      <c r="J69" s="23" t="s">
        <v>220</v>
      </c>
      <c r="K69" s="34">
        <v>10.5</v>
      </c>
      <c r="L69" s="24">
        <v>1369</v>
      </c>
      <c r="M69" s="24">
        <v>3193</v>
      </c>
      <c r="N69" s="17">
        <f>L69+M69</f>
        <v>4562</v>
      </c>
      <c r="O69" s="24">
        <v>1369</v>
      </c>
      <c r="P69" s="24">
        <v>3193</v>
      </c>
      <c r="Q69" s="17">
        <f>O69+P69</f>
        <v>4562</v>
      </c>
      <c r="R69" s="60" t="s">
        <v>212</v>
      </c>
      <c r="T69" s="38"/>
    </row>
    <row r="70" spans="1:20" ht="12.75" customHeight="1">
      <c r="A70" s="60">
        <v>2</v>
      </c>
      <c r="B70" s="22" t="s">
        <v>379</v>
      </c>
      <c r="C70" s="23" t="s">
        <v>380</v>
      </c>
      <c r="D70" s="23" t="s">
        <v>327</v>
      </c>
      <c r="E70" s="23" t="s">
        <v>381</v>
      </c>
      <c r="F70" s="23" t="s">
        <v>72</v>
      </c>
      <c r="G70" s="23" t="s">
        <v>327</v>
      </c>
      <c r="H70" s="23" t="s">
        <v>384</v>
      </c>
      <c r="I70" s="23" t="s">
        <v>385</v>
      </c>
      <c r="J70" s="23" t="s">
        <v>315</v>
      </c>
      <c r="K70" s="34"/>
      <c r="L70" s="24">
        <v>74</v>
      </c>
      <c r="M70" s="24">
        <v>0</v>
      </c>
      <c r="N70" s="17">
        <f>L70+M70</f>
        <v>74</v>
      </c>
      <c r="O70" s="24">
        <v>74</v>
      </c>
      <c r="P70" s="24">
        <v>0</v>
      </c>
      <c r="Q70" s="17">
        <f>O70+P70</f>
        <v>74</v>
      </c>
      <c r="R70" s="60" t="s">
        <v>212</v>
      </c>
      <c r="T70" s="38"/>
    </row>
    <row r="71" spans="1:20" ht="12.75" customHeight="1">
      <c r="A71" s="380"/>
      <c r="B71" s="381"/>
      <c r="C71" s="381"/>
      <c r="D71" s="381"/>
      <c r="E71" s="381"/>
      <c r="F71" s="381"/>
      <c r="G71" s="381"/>
      <c r="H71" s="381"/>
      <c r="I71" s="381"/>
      <c r="J71" s="381"/>
      <c r="K71" s="382"/>
      <c r="L71" s="18">
        <f t="shared" ref="L71:Q71" si="13">SUM(L69:L70)</f>
        <v>1443</v>
      </c>
      <c r="M71" s="18">
        <f t="shared" si="13"/>
        <v>3193</v>
      </c>
      <c r="N71" s="18">
        <f t="shared" si="13"/>
        <v>4636</v>
      </c>
      <c r="O71" s="18">
        <f t="shared" si="13"/>
        <v>1443</v>
      </c>
      <c r="P71" s="18">
        <f t="shared" si="13"/>
        <v>3193</v>
      </c>
      <c r="Q71" s="18">
        <f t="shared" si="13"/>
        <v>4636</v>
      </c>
      <c r="R71" s="70"/>
      <c r="T71" s="38"/>
    </row>
    <row r="72" spans="1:20" s="131" customFormat="1" ht="36" customHeight="1">
      <c r="A72" s="368"/>
      <c r="B72" s="368"/>
      <c r="C72" s="368"/>
      <c r="D72" s="368"/>
      <c r="E72" s="368"/>
      <c r="F72" s="368"/>
      <c r="G72" s="368"/>
      <c r="H72" s="368"/>
      <c r="I72" s="368"/>
      <c r="J72" s="368"/>
      <c r="K72" s="368"/>
      <c r="L72" s="368"/>
      <c r="M72" s="368"/>
      <c r="N72" s="368"/>
      <c r="O72" s="368"/>
      <c r="P72" s="368"/>
      <c r="Q72" s="368"/>
      <c r="R72" s="419"/>
      <c r="T72" s="38"/>
    </row>
    <row r="73" spans="1:20" s="131" customFormat="1" ht="30" customHeight="1">
      <c r="A73" s="55" t="s">
        <v>495</v>
      </c>
      <c r="B73" s="374" t="s">
        <v>386</v>
      </c>
      <c r="C73" s="375"/>
      <c r="D73" s="375"/>
      <c r="E73" s="375"/>
      <c r="F73" s="375"/>
      <c r="G73" s="375"/>
      <c r="H73" s="375"/>
      <c r="I73" s="375"/>
      <c r="J73" s="375"/>
      <c r="K73" s="376"/>
      <c r="L73" s="377" t="s">
        <v>243</v>
      </c>
      <c r="M73" s="377"/>
      <c r="N73" s="377"/>
      <c r="O73" s="377" t="s">
        <v>244</v>
      </c>
      <c r="P73" s="377"/>
      <c r="Q73" s="377"/>
      <c r="R73" s="378" t="s">
        <v>20</v>
      </c>
      <c r="T73" s="38"/>
    </row>
    <row r="74" spans="1:20" s="131" customFormat="1" ht="41.4">
      <c r="A74" s="56" t="s">
        <v>7</v>
      </c>
      <c r="B74" s="57" t="s">
        <v>29</v>
      </c>
      <c r="C74" s="57" t="s">
        <v>4</v>
      </c>
      <c r="D74" s="58" t="s">
        <v>5</v>
      </c>
      <c r="E74" s="58" t="s">
        <v>6</v>
      </c>
      <c r="F74" s="58" t="s">
        <v>8</v>
      </c>
      <c r="G74" s="58" t="s">
        <v>9</v>
      </c>
      <c r="H74" s="58" t="s">
        <v>22</v>
      </c>
      <c r="I74" s="58" t="s">
        <v>10</v>
      </c>
      <c r="J74" s="58" t="s">
        <v>11</v>
      </c>
      <c r="K74" s="56" t="s">
        <v>12</v>
      </c>
      <c r="L74" s="62" t="s">
        <v>13</v>
      </c>
      <c r="M74" s="56" t="s">
        <v>14</v>
      </c>
      <c r="N74" s="56" t="s">
        <v>3</v>
      </c>
      <c r="O74" s="62" t="s">
        <v>13</v>
      </c>
      <c r="P74" s="56" t="s">
        <v>14</v>
      </c>
      <c r="Q74" s="56" t="s">
        <v>3</v>
      </c>
      <c r="R74" s="379"/>
      <c r="T74" s="38"/>
    </row>
    <row r="75" spans="1:20" s="131" customFormat="1" ht="12.75" customHeight="1">
      <c r="A75" s="60">
        <v>1</v>
      </c>
      <c r="B75" s="22" t="s">
        <v>245</v>
      </c>
      <c r="C75" s="23" t="s">
        <v>387</v>
      </c>
      <c r="D75" s="23" t="s">
        <v>249</v>
      </c>
      <c r="E75" s="23" t="s">
        <v>312</v>
      </c>
      <c r="F75" s="23" t="s">
        <v>72</v>
      </c>
      <c r="G75" s="23" t="s">
        <v>249</v>
      </c>
      <c r="H75" s="23" t="s">
        <v>388</v>
      </c>
      <c r="I75" s="23" t="s">
        <v>389</v>
      </c>
      <c r="J75" s="23" t="s">
        <v>220</v>
      </c>
      <c r="K75" s="91">
        <v>6.5</v>
      </c>
      <c r="L75" s="92">
        <v>781</v>
      </c>
      <c r="M75" s="92">
        <v>1821</v>
      </c>
      <c r="N75" s="17">
        <f>L75+M75</f>
        <v>2602</v>
      </c>
      <c r="O75" s="92">
        <v>781</v>
      </c>
      <c r="P75" s="92">
        <v>1821</v>
      </c>
      <c r="Q75" s="17">
        <f>O75+P75</f>
        <v>2602</v>
      </c>
      <c r="R75" s="60" t="s">
        <v>212</v>
      </c>
      <c r="T75" s="38"/>
    </row>
    <row r="76" spans="1:20" s="131" customFormat="1" ht="12.75" customHeight="1">
      <c r="A76" s="60">
        <v>2</v>
      </c>
      <c r="B76" s="22" t="s">
        <v>245</v>
      </c>
      <c r="C76" s="23" t="s">
        <v>387</v>
      </c>
      <c r="D76" s="23" t="s">
        <v>249</v>
      </c>
      <c r="E76" s="23" t="s">
        <v>312</v>
      </c>
      <c r="F76" s="23" t="s">
        <v>72</v>
      </c>
      <c r="G76" s="23" t="s">
        <v>249</v>
      </c>
      <c r="H76" s="23" t="s">
        <v>390</v>
      </c>
      <c r="I76" s="23" t="s">
        <v>391</v>
      </c>
      <c r="J76" s="23" t="s">
        <v>220</v>
      </c>
      <c r="K76" s="91">
        <v>12.5</v>
      </c>
      <c r="L76" s="92">
        <v>2710</v>
      </c>
      <c r="M76" s="92">
        <v>6322</v>
      </c>
      <c r="N76" s="17">
        <f>L76+M76</f>
        <v>9032</v>
      </c>
      <c r="O76" s="92">
        <v>2710</v>
      </c>
      <c r="P76" s="92">
        <v>6322</v>
      </c>
      <c r="Q76" s="17">
        <f>O76+P76</f>
        <v>9032</v>
      </c>
      <c r="R76" s="60" t="s">
        <v>212</v>
      </c>
      <c r="T76" s="38"/>
    </row>
    <row r="77" spans="1:20" s="131" customFormat="1" ht="12.75" customHeight="1">
      <c r="A77" s="60">
        <v>3</v>
      </c>
      <c r="B77" s="22" t="s">
        <v>245</v>
      </c>
      <c r="C77" s="23" t="s">
        <v>253</v>
      </c>
      <c r="D77" s="23" t="s">
        <v>323</v>
      </c>
      <c r="E77" s="23" t="s">
        <v>392</v>
      </c>
      <c r="F77" s="23" t="s">
        <v>72</v>
      </c>
      <c r="G77" s="23" t="s">
        <v>323</v>
      </c>
      <c r="H77" s="23" t="s">
        <v>393</v>
      </c>
      <c r="I77" s="23" t="s">
        <v>394</v>
      </c>
      <c r="J77" s="23" t="s">
        <v>220</v>
      </c>
      <c r="K77" s="91">
        <v>32.5</v>
      </c>
      <c r="L77" s="92">
        <v>20726</v>
      </c>
      <c r="M77" s="92">
        <v>48360</v>
      </c>
      <c r="N77" s="17">
        <f>L77+M77</f>
        <v>69086</v>
      </c>
      <c r="O77" s="92">
        <v>20726</v>
      </c>
      <c r="P77" s="92">
        <v>48360</v>
      </c>
      <c r="Q77" s="17">
        <f>O77+P77</f>
        <v>69086</v>
      </c>
      <c r="R77" s="60" t="s">
        <v>212</v>
      </c>
      <c r="T77" s="38"/>
    </row>
    <row r="78" spans="1:20" s="131" customFormat="1" ht="12.75" customHeight="1">
      <c r="A78" s="60">
        <v>4</v>
      </c>
      <c r="B78" s="22" t="s">
        <v>245</v>
      </c>
      <c r="C78" s="23" t="s">
        <v>253</v>
      </c>
      <c r="D78" s="23" t="s">
        <v>267</v>
      </c>
      <c r="E78" s="23" t="s">
        <v>395</v>
      </c>
      <c r="F78" s="23" t="s">
        <v>72</v>
      </c>
      <c r="G78" s="23" t="s">
        <v>267</v>
      </c>
      <c r="H78" s="23" t="s">
        <v>396</v>
      </c>
      <c r="I78" s="23" t="s">
        <v>397</v>
      </c>
      <c r="J78" s="23" t="s">
        <v>220</v>
      </c>
      <c r="K78" s="91">
        <v>32.5</v>
      </c>
      <c r="L78" s="92">
        <v>22992</v>
      </c>
      <c r="M78" s="92">
        <v>53649</v>
      </c>
      <c r="N78" s="17">
        <f>L78+M78</f>
        <v>76641</v>
      </c>
      <c r="O78" s="92">
        <v>22992</v>
      </c>
      <c r="P78" s="92">
        <v>53649</v>
      </c>
      <c r="Q78" s="17">
        <f>O78+P78</f>
        <v>76641</v>
      </c>
      <c r="R78" s="60" t="s">
        <v>212</v>
      </c>
      <c r="T78" s="38"/>
    </row>
    <row r="79" spans="1:20" s="131" customFormat="1" ht="12.75" customHeight="1">
      <c r="A79" s="60">
        <v>5</v>
      </c>
      <c r="B79" s="22" t="s">
        <v>245</v>
      </c>
      <c r="C79" s="23" t="s">
        <v>387</v>
      </c>
      <c r="D79" s="93" t="s">
        <v>398</v>
      </c>
      <c r="E79" s="23" t="s">
        <v>43</v>
      </c>
      <c r="F79" s="23" t="s">
        <v>72</v>
      </c>
      <c r="G79" s="23" t="s">
        <v>271</v>
      </c>
      <c r="H79" s="23" t="s">
        <v>399</v>
      </c>
      <c r="I79" s="23" t="s">
        <v>400</v>
      </c>
      <c r="J79" s="23" t="s">
        <v>220</v>
      </c>
      <c r="K79" s="91">
        <v>12.5</v>
      </c>
      <c r="L79" s="92">
        <v>1707</v>
      </c>
      <c r="M79" s="92">
        <v>3982</v>
      </c>
      <c r="N79" s="17">
        <f>L79+M79</f>
        <v>5689</v>
      </c>
      <c r="O79" s="92">
        <v>1707</v>
      </c>
      <c r="P79" s="92">
        <v>3982</v>
      </c>
      <c r="Q79" s="17">
        <f>O79+P79</f>
        <v>5689</v>
      </c>
      <c r="R79" s="60" t="s">
        <v>212</v>
      </c>
      <c r="T79" s="38"/>
    </row>
    <row r="80" spans="1:20" s="131" customFormat="1" ht="12.75" customHeight="1">
      <c r="A80" s="380"/>
      <c r="B80" s="381"/>
      <c r="C80" s="381"/>
      <c r="D80" s="381"/>
      <c r="E80" s="381"/>
      <c r="F80" s="381"/>
      <c r="G80" s="381"/>
      <c r="H80" s="381"/>
      <c r="I80" s="381"/>
      <c r="J80" s="381"/>
      <c r="K80" s="382"/>
      <c r="L80" s="94">
        <f t="shared" ref="L80:Q80" si="14">SUM(L75:L79)</f>
        <v>48916</v>
      </c>
      <c r="M80" s="94">
        <f t="shared" si="14"/>
        <v>114134</v>
      </c>
      <c r="N80" s="94">
        <f t="shared" si="14"/>
        <v>163050</v>
      </c>
      <c r="O80" s="94">
        <f t="shared" si="14"/>
        <v>48916</v>
      </c>
      <c r="P80" s="94">
        <f t="shared" si="14"/>
        <v>114134</v>
      </c>
      <c r="Q80" s="94">
        <f t="shared" si="14"/>
        <v>163050</v>
      </c>
      <c r="R80" s="70"/>
      <c r="T80" s="38"/>
    </row>
    <row r="81" spans="1:20" ht="36" customHeight="1">
      <c r="A81" s="368"/>
      <c r="B81" s="368"/>
      <c r="C81" s="368"/>
      <c r="D81" s="368"/>
      <c r="E81" s="368"/>
      <c r="F81" s="368"/>
      <c r="G81" s="368"/>
      <c r="H81" s="368"/>
      <c r="I81" s="368"/>
      <c r="J81" s="368"/>
      <c r="K81" s="368"/>
      <c r="L81" s="368"/>
      <c r="M81" s="368"/>
      <c r="N81" s="368"/>
      <c r="O81" s="368"/>
      <c r="P81" s="368"/>
      <c r="Q81" s="368"/>
      <c r="R81" s="418"/>
      <c r="T81" s="38"/>
    </row>
    <row r="82" spans="1:20" ht="32.1" customHeight="1">
      <c r="A82" s="55" t="s">
        <v>371</v>
      </c>
      <c r="B82" s="374" t="s">
        <v>74</v>
      </c>
      <c r="C82" s="375"/>
      <c r="D82" s="375"/>
      <c r="E82" s="375"/>
      <c r="F82" s="375"/>
      <c r="G82" s="375"/>
      <c r="H82" s="375"/>
      <c r="I82" s="375"/>
      <c r="J82" s="375"/>
      <c r="K82" s="376"/>
      <c r="L82" s="377" t="s">
        <v>437</v>
      </c>
      <c r="M82" s="377"/>
      <c r="N82" s="377"/>
      <c r="O82" s="377" t="s">
        <v>707</v>
      </c>
      <c r="P82" s="377"/>
      <c r="Q82" s="377"/>
      <c r="R82" s="417" t="s">
        <v>20</v>
      </c>
      <c r="T82" s="38"/>
    </row>
    <row r="83" spans="1:20" ht="42" customHeight="1">
      <c r="A83" s="56" t="s">
        <v>7</v>
      </c>
      <c r="B83" s="57" t="s">
        <v>29</v>
      </c>
      <c r="C83" s="57" t="s">
        <v>4</v>
      </c>
      <c r="D83" s="58" t="s">
        <v>5</v>
      </c>
      <c r="E83" s="58" t="s">
        <v>6</v>
      </c>
      <c r="F83" s="58" t="s">
        <v>8</v>
      </c>
      <c r="G83" s="58" t="s">
        <v>9</v>
      </c>
      <c r="H83" s="58" t="s">
        <v>22</v>
      </c>
      <c r="I83" s="58" t="s">
        <v>10</v>
      </c>
      <c r="J83" s="58" t="s">
        <v>11</v>
      </c>
      <c r="K83" s="56" t="s">
        <v>12</v>
      </c>
      <c r="L83" s="62" t="s">
        <v>13</v>
      </c>
      <c r="M83" s="56" t="s">
        <v>14</v>
      </c>
      <c r="N83" s="56" t="s">
        <v>3</v>
      </c>
      <c r="O83" s="62" t="s">
        <v>13</v>
      </c>
      <c r="P83" s="56" t="s">
        <v>14</v>
      </c>
      <c r="Q83" s="56" t="s">
        <v>3</v>
      </c>
      <c r="R83" s="379"/>
      <c r="T83" s="38"/>
    </row>
    <row r="84" spans="1:20" ht="12.75" customHeight="1">
      <c r="A84" s="60">
        <v>1</v>
      </c>
      <c r="B84" s="65" t="s">
        <v>74</v>
      </c>
      <c r="C84" s="13" t="s">
        <v>401</v>
      </c>
      <c r="D84" s="60" t="s">
        <v>402</v>
      </c>
      <c r="E84" s="13" t="s">
        <v>19</v>
      </c>
      <c r="F84" s="13" t="s">
        <v>72</v>
      </c>
      <c r="G84" s="13" t="s">
        <v>73</v>
      </c>
      <c r="H84" s="95" t="s">
        <v>403</v>
      </c>
      <c r="I84" s="13"/>
      <c r="J84" s="13" t="s">
        <v>220</v>
      </c>
      <c r="K84" s="60">
        <v>20</v>
      </c>
      <c r="L84" s="17">
        <v>10</v>
      </c>
      <c r="M84" s="17">
        <v>10</v>
      </c>
      <c r="N84" s="17">
        <f t="shared" ref="N84:N90" si="15">L84+M84</f>
        <v>20</v>
      </c>
      <c r="O84" s="17">
        <v>10</v>
      </c>
      <c r="P84" s="17">
        <v>10</v>
      </c>
      <c r="Q84" s="17">
        <f>O84+P84</f>
        <v>20</v>
      </c>
      <c r="R84" s="60" t="s">
        <v>404</v>
      </c>
      <c r="T84" s="38"/>
    </row>
    <row r="85" spans="1:20" ht="12.75" customHeight="1">
      <c r="A85" s="60">
        <v>2</v>
      </c>
      <c r="B85" s="65" t="s">
        <v>74</v>
      </c>
      <c r="C85" s="13" t="s">
        <v>405</v>
      </c>
      <c r="D85" s="60" t="s">
        <v>406</v>
      </c>
      <c r="E85" s="13" t="s">
        <v>407</v>
      </c>
      <c r="F85" s="13" t="s">
        <v>408</v>
      </c>
      <c r="G85" s="13" t="s">
        <v>409</v>
      </c>
      <c r="H85" s="95" t="s">
        <v>410</v>
      </c>
      <c r="I85" s="13" t="s">
        <v>411</v>
      </c>
      <c r="J85" s="13" t="s">
        <v>220</v>
      </c>
      <c r="K85" s="60">
        <v>21</v>
      </c>
      <c r="L85" s="17">
        <v>1000</v>
      </c>
      <c r="M85" s="17">
        <v>3000</v>
      </c>
      <c r="N85" s="17">
        <f t="shared" si="15"/>
        <v>4000</v>
      </c>
      <c r="O85" s="17">
        <v>1000</v>
      </c>
      <c r="P85" s="17">
        <v>3000</v>
      </c>
      <c r="Q85" s="17">
        <f t="shared" ref="Q85:Q90" si="16">O85+P85</f>
        <v>4000</v>
      </c>
      <c r="R85" s="60" t="s">
        <v>404</v>
      </c>
      <c r="T85" s="38"/>
    </row>
    <row r="86" spans="1:20" ht="12.75" customHeight="1">
      <c r="A86" s="60">
        <v>3</v>
      </c>
      <c r="B86" s="65" t="s">
        <v>74</v>
      </c>
      <c r="C86" s="13" t="s">
        <v>412</v>
      </c>
      <c r="D86" s="60" t="s">
        <v>402</v>
      </c>
      <c r="E86" s="13" t="s">
        <v>19</v>
      </c>
      <c r="F86" s="13" t="s">
        <v>72</v>
      </c>
      <c r="G86" s="13" t="s">
        <v>73</v>
      </c>
      <c r="H86" s="95" t="s">
        <v>413</v>
      </c>
      <c r="I86" s="13"/>
      <c r="J86" s="13" t="s">
        <v>220</v>
      </c>
      <c r="K86" s="60" t="s">
        <v>414</v>
      </c>
      <c r="L86" s="17">
        <v>2500</v>
      </c>
      <c r="M86" s="17">
        <v>8500</v>
      </c>
      <c r="N86" s="17">
        <f t="shared" si="15"/>
        <v>11000</v>
      </c>
      <c r="O86" s="17">
        <v>2500</v>
      </c>
      <c r="P86" s="17">
        <v>8500</v>
      </c>
      <c r="Q86" s="17">
        <f t="shared" si="16"/>
        <v>11000</v>
      </c>
      <c r="R86" s="60" t="s">
        <v>404</v>
      </c>
      <c r="T86" s="38"/>
    </row>
    <row r="87" spans="1:20" ht="12.75" customHeight="1">
      <c r="A87" s="60">
        <v>4</v>
      </c>
      <c r="B87" s="65" t="s">
        <v>74</v>
      </c>
      <c r="C87" s="13" t="s">
        <v>415</v>
      </c>
      <c r="D87" s="60" t="s">
        <v>416</v>
      </c>
      <c r="E87" s="13" t="s">
        <v>417</v>
      </c>
      <c r="F87" s="13" t="s">
        <v>72</v>
      </c>
      <c r="G87" s="13" t="s">
        <v>73</v>
      </c>
      <c r="H87" s="95" t="s">
        <v>418</v>
      </c>
      <c r="I87" s="13" t="s">
        <v>419</v>
      </c>
      <c r="J87" s="13" t="s">
        <v>220</v>
      </c>
      <c r="K87" s="60" t="s">
        <v>420</v>
      </c>
      <c r="L87" s="17">
        <v>6500</v>
      </c>
      <c r="M87" s="17">
        <v>17000</v>
      </c>
      <c r="N87" s="17">
        <f t="shared" si="15"/>
        <v>23500</v>
      </c>
      <c r="O87" s="17">
        <v>6500</v>
      </c>
      <c r="P87" s="17">
        <v>17000</v>
      </c>
      <c r="Q87" s="17">
        <f t="shared" si="16"/>
        <v>23500</v>
      </c>
      <c r="R87" s="60" t="s">
        <v>404</v>
      </c>
      <c r="T87" s="38"/>
    </row>
    <row r="88" spans="1:20" ht="12.75" customHeight="1">
      <c r="A88" s="60">
        <v>5</v>
      </c>
      <c r="B88" s="65" t="s">
        <v>74</v>
      </c>
      <c r="C88" s="13" t="s">
        <v>421</v>
      </c>
      <c r="D88" s="60" t="s">
        <v>422</v>
      </c>
      <c r="E88" s="13" t="s">
        <v>17</v>
      </c>
      <c r="F88" s="13" t="s">
        <v>408</v>
      </c>
      <c r="G88" s="13" t="s">
        <v>409</v>
      </c>
      <c r="H88" s="95" t="s">
        <v>423</v>
      </c>
      <c r="I88" s="13" t="s">
        <v>424</v>
      </c>
      <c r="J88" s="13" t="s">
        <v>252</v>
      </c>
      <c r="K88" s="60">
        <v>21</v>
      </c>
      <c r="L88" s="17">
        <v>5000</v>
      </c>
      <c r="M88" s="17">
        <v>3000</v>
      </c>
      <c r="N88" s="17">
        <f t="shared" si="15"/>
        <v>8000</v>
      </c>
      <c r="O88" s="17">
        <v>5000</v>
      </c>
      <c r="P88" s="17">
        <v>3000</v>
      </c>
      <c r="Q88" s="17">
        <f t="shared" si="16"/>
        <v>8000</v>
      </c>
      <c r="R88" s="60" t="s">
        <v>404</v>
      </c>
      <c r="T88" s="38"/>
    </row>
    <row r="89" spans="1:20" ht="12.75" customHeight="1">
      <c r="A89" s="60">
        <v>6</v>
      </c>
      <c r="B89" s="65" t="s">
        <v>74</v>
      </c>
      <c r="C89" s="13" t="s">
        <v>425</v>
      </c>
      <c r="D89" s="60" t="s">
        <v>426</v>
      </c>
      <c r="E89" s="13" t="s">
        <v>417</v>
      </c>
      <c r="F89" s="13" t="s">
        <v>72</v>
      </c>
      <c r="G89" s="13" t="s">
        <v>73</v>
      </c>
      <c r="H89" s="95" t="s">
        <v>427</v>
      </c>
      <c r="I89" s="13" t="s">
        <v>428</v>
      </c>
      <c r="J89" s="13" t="s">
        <v>429</v>
      </c>
      <c r="K89" s="60" t="s">
        <v>430</v>
      </c>
      <c r="L89" s="17">
        <v>80000</v>
      </c>
      <c r="M89" s="17">
        <v>210000</v>
      </c>
      <c r="N89" s="17">
        <f t="shared" si="15"/>
        <v>290000</v>
      </c>
      <c r="O89" s="17">
        <v>80000</v>
      </c>
      <c r="P89" s="17">
        <v>210000</v>
      </c>
      <c r="Q89" s="17">
        <f t="shared" si="16"/>
        <v>290000</v>
      </c>
      <c r="R89" s="60" t="s">
        <v>404</v>
      </c>
      <c r="T89" s="38"/>
    </row>
    <row r="90" spans="1:20" ht="12.75" customHeight="1">
      <c r="A90" s="60">
        <v>7</v>
      </c>
      <c r="B90" s="65" t="s">
        <v>74</v>
      </c>
      <c r="C90" s="13" t="s">
        <v>431</v>
      </c>
      <c r="D90" s="60" t="s">
        <v>422</v>
      </c>
      <c r="E90" s="13" t="s">
        <v>25</v>
      </c>
      <c r="F90" s="13" t="s">
        <v>408</v>
      </c>
      <c r="G90" s="13" t="s">
        <v>409</v>
      </c>
      <c r="H90" s="13" t="s">
        <v>432</v>
      </c>
      <c r="I90" s="13" t="s">
        <v>433</v>
      </c>
      <c r="J90" s="13" t="s">
        <v>434</v>
      </c>
      <c r="K90" s="60" t="s">
        <v>435</v>
      </c>
      <c r="L90" s="12">
        <v>5000</v>
      </c>
      <c r="M90" s="12">
        <v>3500</v>
      </c>
      <c r="N90" s="12">
        <f t="shared" si="15"/>
        <v>8500</v>
      </c>
      <c r="O90" s="12">
        <v>5000</v>
      </c>
      <c r="P90" s="12">
        <v>3500</v>
      </c>
      <c r="Q90" s="12">
        <f t="shared" si="16"/>
        <v>8500</v>
      </c>
      <c r="R90" s="89" t="s">
        <v>404</v>
      </c>
      <c r="T90" s="38"/>
    </row>
    <row r="91" spans="1:20" ht="12.75" customHeight="1">
      <c r="A91" s="386"/>
      <c r="B91" s="387"/>
      <c r="C91" s="387"/>
      <c r="D91" s="387"/>
      <c r="E91" s="387"/>
      <c r="F91" s="387"/>
      <c r="G91" s="387"/>
      <c r="H91" s="387"/>
      <c r="I91" s="387"/>
      <c r="J91" s="387"/>
      <c r="K91" s="388"/>
      <c r="L91" s="18">
        <f t="shared" ref="L91:Q91" si="17">SUM(L84:L90)</f>
        <v>100010</v>
      </c>
      <c r="M91" s="18">
        <f t="shared" si="17"/>
        <v>245010</v>
      </c>
      <c r="N91" s="18">
        <f t="shared" si="17"/>
        <v>345020</v>
      </c>
      <c r="O91" s="18">
        <f t="shared" si="17"/>
        <v>100010</v>
      </c>
      <c r="P91" s="18">
        <f t="shared" si="17"/>
        <v>245010</v>
      </c>
      <c r="Q91" s="96">
        <f t="shared" si="17"/>
        <v>345020</v>
      </c>
      <c r="R91" s="70"/>
      <c r="T91" s="38"/>
    </row>
    <row r="92" spans="1:20" ht="36" customHeight="1">
      <c r="A92" s="368"/>
      <c r="B92" s="368"/>
      <c r="C92" s="368"/>
      <c r="D92" s="368"/>
      <c r="E92" s="368"/>
      <c r="F92" s="368"/>
      <c r="G92" s="368"/>
      <c r="H92" s="368"/>
      <c r="I92" s="368"/>
      <c r="J92" s="368"/>
      <c r="K92" s="368"/>
      <c r="L92" s="368"/>
      <c r="M92" s="368"/>
      <c r="N92" s="368"/>
      <c r="O92" s="368"/>
      <c r="P92" s="368"/>
      <c r="Q92" s="368"/>
      <c r="T92" s="38"/>
    </row>
    <row r="93" spans="1:20" ht="31.5" customHeight="1">
      <c r="A93" s="55" t="s">
        <v>594</v>
      </c>
      <c r="B93" s="374" t="s">
        <v>436</v>
      </c>
      <c r="C93" s="375"/>
      <c r="D93" s="375"/>
      <c r="E93" s="375"/>
      <c r="F93" s="375"/>
      <c r="G93" s="375"/>
      <c r="H93" s="375"/>
      <c r="I93" s="375"/>
      <c r="J93" s="375"/>
      <c r="K93" s="376"/>
      <c r="L93" s="377" t="s">
        <v>437</v>
      </c>
      <c r="M93" s="377"/>
      <c r="N93" s="377"/>
      <c r="O93" s="377" t="s">
        <v>45</v>
      </c>
      <c r="P93" s="377"/>
      <c r="Q93" s="377"/>
      <c r="R93" s="378" t="s">
        <v>20</v>
      </c>
      <c r="T93" s="38"/>
    </row>
    <row r="94" spans="1:20" ht="42" customHeight="1">
      <c r="A94" s="56" t="s">
        <v>7</v>
      </c>
      <c r="B94" s="57" t="s">
        <v>29</v>
      </c>
      <c r="C94" s="57" t="s">
        <v>4</v>
      </c>
      <c r="D94" s="58" t="s">
        <v>5</v>
      </c>
      <c r="E94" s="58" t="s">
        <v>6</v>
      </c>
      <c r="F94" s="58" t="s">
        <v>8</v>
      </c>
      <c r="G94" s="58" t="s">
        <v>9</v>
      </c>
      <c r="H94" s="58" t="s">
        <v>22</v>
      </c>
      <c r="I94" s="58" t="s">
        <v>10</v>
      </c>
      <c r="J94" s="58" t="s">
        <v>11</v>
      </c>
      <c r="K94" s="56" t="s">
        <v>12</v>
      </c>
      <c r="L94" s="62" t="s">
        <v>13</v>
      </c>
      <c r="M94" s="56" t="s">
        <v>14</v>
      </c>
      <c r="N94" s="56" t="s">
        <v>3</v>
      </c>
      <c r="O94" s="62" t="s">
        <v>13</v>
      </c>
      <c r="P94" s="56" t="s">
        <v>14</v>
      </c>
      <c r="Q94" s="56" t="s">
        <v>3</v>
      </c>
      <c r="R94" s="379"/>
      <c r="T94" s="38"/>
    </row>
    <row r="95" spans="1:20" ht="14.7" customHeight="1">
      <c r="A95" s="60">
        <v>1</v>
      </c>
      <c r="B95" s="22" t="s">
        <v>436</v>
      </c>
      <c r="C95" s="23" t="s">
        <v>438</v>
      </c>
      <c r="D95" s="23" t="s">
        <v>439</v>
      </c>
      <c r="E95" s="23" t="s">
        <v>440</v>
      </c>
      <c r="F95" s="23" t="s">
        <v>441</v>
      </c>
      <c r="G95" s="23" t="s">
        <v>61</v>
      </c>
      <c r="H95" s="23" t="s">
        <v>442</v>
      </c>
      <c r="I95" s="23" t="s">
        <v>443</v>
      </c>
      <c r="J95" s="23" t="s">
        <v>444</v>
      </c>
      <c r="K95" s="34">
        <v>49</v>
      </c>
      <c r="L95" s="24">
        <v>135000</v>
      </c>
      <c r="M95" s="24">
        <v>0</v>
      </c>
      <c r="N95" s="17">
        <f>L95+M95</f>
        <v>135000</v>
      </c>
      <c r="O95" s="24">
        <v>135000</v>
      </c>
      <c r="P95" s="24">
        <v>0</v>
      </c>
      <c r="Q95" s="17">
        <f>O95+P95</f>
        <v>135000</v>
      </c>
      <c r="R95" s="60" t="s">
        <v>445</v>
      </c>
      <c r="T95" s="38"/>
    </row>
    <row r="96" spans="1:20" ht="14.7" customHeight="1">
      <c r="A96" s="60">
        <v>2</v>
      </c>
      <c r="B96" s="22" t="s">
        <v>436</v>
      </c>
      <c r="C96" s="93" t="s">
        <v>446</v>
      </c>
      <c r="D96" s="23" t="s">
        <v>447</v>
      </c>
      <c r="E96" s="23" t="s">
        <v>414</v>
      </c>
      <c r="F96" s="23" t="s">
        <v>80</v>
      </c>
      <c r="G96" s="23" t="s">
        <v>61</v>
      </c>
      <c r="H96" s="23" t="s">
        <v>448</v>
      </c>
      <c r="I96" s="23" t="s">
        <v>449</v>
      </c>
      <c r="J96" s="23" t="s">
        <v>444</v>
      </c>
      <c r="K96" s="34">
        <v>320</v>
      </c>
      <c r="L96" s="24">
        <v>149975</v>
      </c>
      <c r="M96" s="24">
        <v>0</v>
      </c>
      <c r="N96" s="17">
        <f>L96+M96</f>
        <v>149975</v>
      </c>
      <c r="O96" s="24">
        <v>149975</v>
      </c>
      <c r="P96" s="24">
        <v>0</v>
      </c>
      <c r="Q96" s="17">
        <f>O96+P96</f>
        <v>149975</v>
      </c>
      <c r="R96" s="60" t="s">
        <v>445</v>
      </c>
      <c r="T96" s="38"/>
    </row>
    <row r="97" spans="1:21" ht="12.75" customHeight="1">
      <c r="A97" s="380"/>
      <c r="B97" s="381"/>
      <c r="C97" s="381"/>
      <c r="D97" s="381"/>
      <c r="E97" s="381"/>
      <c r="F97" s="381"/>
      <c r="G97" s="381"/>
      <c r="H97" s="381"/>
      <c r="I97" s="381"/>
      <c r="J97" s="381"/>
      <c r="K97" s="382"/>
      <c r="L97" s="18">
        <f t="shared" ref="L97:Q97" si="18">SUM(L95:L96)</f>
        <v>284975</v>
      </c>
      <c r="M97" s="18">
        <f t="shared" si="18"/>
        <v>0</v>
      </c>
      <c r="N97" s="18">
        <f t="shared" si="18"/>
        <v>284975</v>
      </c>
      <c r="O97" s="18">
        <f t="shared" si="18"/>
        <v>284975</v>
      </c>
      <c r="P97" s="18">
        <f t="shared" si="18"/>
        <v>0</v>
      </c>
      <c r="Q97" s="18">
        <f t="shared" si="18"/>
        <v>284975</v>
      </c>
      <c r="R97" s="70"/>
      <c r="T97" s="38"/>
    </row>
    <row r="98" spans="1:21" ht="36" customHeight="1">
      <c r="A98" s="368"/>
      <c r="B98" s="368"/>
      <c r="C98" s="368"/>
      <c r="D98" s="368"/>
      <c r="E98" s="368"/>
      <c r="F98" s="368"/>
      <c r="G98" s="368"/>
      <c r="H98" s="368"/>
      <c r="I98" s="368"/>
      <c r="J98" s="368"/>
      <c r="K98" s="368"/>
      <c r="L98" s="368"/>
      <c r="M98" s="368"/>
      <c r="N98" s="368"/>
      <c r="O98" s="368"/>
      <c r="P98" s="368"/>
      <c r="Q98" s="368"/>
      <c r="T98" s="38"/>
    </row>
    <row r="99" spans="1:21" ht="32.1" customHeight="1">
      <c r="A99" s="55" t="s">
        <v>414</v>
      </c>
      <c r="B99" s="374" t="s">
        <v>81</v>
      </c>
      <c r="C99" s="375"/>
      <c r="D99" s="375"/>
      <c r="E99" s="375"/>
      <c r="F99" s="375"/>
      <c r="G99" s="375"/>
      <c r="H99" s="375"/>
      <c r="I99" s="375"/>
      <c r="J99" s="375"/>
      <c r="K99" s="376"/>
      <c r="L99" s="377" t="s">
        <v>437</v>
      </c>
      <c r="M99" s="377"/>
      <c r="N99" s="377"/>
      <c r="O99" s="377" t="s">
        <v>45</v>
      </c>
      <c r="P99" s="377"/>
      <c r="Q99" s="377"/>
      <c r="R99" s="378" t="s">
        <v>20</v>
      </c>
      <c r="T99" s="38"/>
    </row>
    <row r="100" spans="1:21" ht="42" customHeight="1">
      <c r="A100" s="56" t="s">
        <v>7</v>
      </c>
      <c r="B100" s="57" t="s">
        <v>29</v>
      </c>
      <c r="C100" s="57" t="s">
        <v>4</v>
      </c>
      <c r="D100" s="58" t="s">
        <v>5</v>
      </c>
      <c r="E100" s="58" t="s">
        <v>6</v>
      </c>
      <c r="F100" s="58" t="s">
        <v>8</v>
      </c>
      <c r="G100" s="58" t="s">
        <v>9</v>
      </c>
      <c r="H100" s="58" t="s">
        <v>22</v>
      </c>
      <c r="I100" s="58" t="s">
        <v>10</v>
      </c>
      <c r="J100" s="58" t="s">
        <v>11</v>
      </c>
      <c r="K100" s="56" t="s">
        <v>12</v>
      </c>
      <c r="L100" s="62" t="s">
        <v>13</v>
      </c>
      <c r="M100" s="56" t="s">
        <v>14</v>
      </c>
      <c r="N100" s="56" t="s">
        <v>3</v>
      </c>
      <c r="O100" s="62" t="s">
        <v>13</v>
      </c>
      <c r="P100" s="56" t="s">
        <v>14</v>
      </c>
      <c r="Q100" s="56" t="s">
        <v>3</v>
      </c>
      <c r="R100" s="379"/>
      <c r="T100" s="38"/>
    </row>
    <row r="101" spans="1:21" ht="13.95" customHeight="1">
      <c r="A101" s="60">
        <v>1</v>
      </c>
      <c r="B101" s="13" t="s">
        <v>452</v>
      </c>
      <c r="C101" s="13" t="s">
        <v>453</v>
      </c>
      <c r="D101" s="13" t="s">
        <v>454</v>
      </c>
      <c r="E101" s="13">
        <v>1</v>
      </c>
      <c r="F101" s="13" t="s">
        <v>84</v>
      </c>
      <c r="G101" s="13" t="s">
        <v>85</v>
      </c>
      <c r="H101" s="13" t="s">
        <v>455</v>
      </c>
      <c r="I101" s="13">
        <v>50065904</v>
      </c>
      <c r="J101" s="13" t="s">
        <v>220</v>
      </c>
      <c r="K101" s="13">
        <v>19</v>
      </c>
      <c r="L101" s="97">
        <v>4600</v>
      </c>
      <c r="M101" s="97">
        <v>10720</v>
      </c>
      <c r="N101" s="17">
        <f>L101+M101</f>
        <v>15320</v>
      </c>
      <c r="O101" s="97">
        <v>4600</v>
      </c>
      <c r="P101" s="97">
        <v>10720</v>
      </c>
      <c r="Q101" s="17">
        <f>O101+P101</f>
        <v>15320</v>
      </c>
      <c r="R101" s="60" t="s">
        <v>456</v>
      </c>
      <c r="T101" s="38"/>
    </row>
    <row r="102" spans="1:21" ht="13.95" customHeight="1">
      <c r="A102" s="60">
        <v>2</v>
      </c>
      <c r="B102" s="13" t="s">
        <v>452</v>
      </c>
      <c r="C102" s="13" t="s">
        <v>453</v>
      </c>
      <c r="D102" s="13" t="s">
        <v>457</v>
      </c>
      <c r="E102" s="13">
        <v>13</v>
      </c>
      <c r="F102" s="13" t="s">
        <v>84</v>
      </c>
      <c r="G102" s="13" t="s">
        <v>85</v>
      </c>
      <c r="H102" s="13" t="s">
        <v>458</v>
      </c>
      <c r="I102" s="13">
        <v>97701181</v>
      </c>
      <c r="J102" s="13" t="s">
        <v>220</v>
      </c>
      <c r="K102" s="60">
        <v>40</v>
      </c>
      <c r="L102" s="54">
        <v>23817</v>
      </c>
      <c r="M102" s="54">
        <v>55573</v>
      </c>
      <c r="N102" s="17">
        <f>L102+M102</f>
        <v>79390</v>
      </c>
      <c r="O102" s="54">
        <v>23817</v>
      </c>
      <c r="P102" s="54">
        <v>55573</v>
      </c>
      <c r="Q102" s="17">
        <f>O102+P102</f>
        <v>79390</v>
      </c>
      <c r="R102" s="60" t="s">
        <v>456</v>
      </c>
      <c r="T102" s="38"/>
    </row>
    <row r="103" spans="1:21" ht="12.75" customHeight="1">
      <c r="A103" s="380"/>
      <c r="B103" s="381"/>
      <c r="C103" s="381"/>
      <c r="D103" s="381"/>
      <c r="E103" s="381"/>
      <c r="F103" s="381"/>
      <c r="G103" s="381"/>
      <c r="H103" s="381"/>
      <c r="I103" s="381"/>
      <c r="J103" s="381"/>
      <c r="K103" s="382"/>
      <c r="L103" s="18">
        <f t="shared" ref="L103:Q103" si="19">SUM(L101:L102)</f>
        <v>28417</v>
      </c>
      <c r="M103" s="18">
        <f t="shared" si="19"/>
        <v>66293</v>
      </c>
      <c r="N103" s="18">
        <f t="shared" si="19"/>
        <v>94710</v>
      </c>
      <c r="O103" s="18">
        <f t="shared" si="19"/>
        <v>28417</v>
      </c>
      <c r="P103" s="18">
        <f t="shared" si="19"/>
        <v>66293</v>
      </c>
      <c r="Q103" s="18">
        <f t="shared" si="19"/>
        <v>94710</v>
      </c>
      <c r="R103" s="70"/>
      <c r="T103" s="38"/>
      <c r="U103" s="38"/>
    </row>
    <row r="104" spans="1:21" ht="36" customHeight="1">
      <c r="A104" s="368"/>
      <c r="B104" s="368"/>
      <c r="C104" s="368"/>
      <c r="D104" s="368"/>
      <c r="E104" s="368"/>
      <c r="F104" s="368"/>
      <c r="G104" s="368"/>
      <c r="H104" s="368"/>
      <c r="I104" s="368"/>
      <c r="J104" s="368"/>
      <c r="K104" s="368"/>
      <c r="L104" s="368"/>
      <c r="M104" s="368"/>
      <c r="N104" s="368"/>
      <c r="O104" s="368"/>
      <c r="P104" s="368"/>
      <c r="Q104" s="368"/>
      <c r="R104" s="368"/>
      <c r="T104" s="38"/>
    </row>
    <row r="105" spans="1:21" ht="32.1" customHeight="1">
      <c r="A105" s="55" t="s">
        <v>691</v>
      </c>
      <c r="B105" s="374" t="s">
        <v>500</v>
      </c>
      <c r="C105" s="375"/>
      <c r="D105" s="375"/>
      <c r="E105" s="375"/>
      <c r="F105" s="375"/>
      <c r="G105" s="375"/>
      <c r="H105" s="375"/>
      <c r="I105" s="375"/>
      <c r="J105" s="375"/>
      <c r="K105" s="376"/>
      <c r="L105" s="377" t="s">
        <v>437</v>
      </c>
      <c r="M105" s="377"/>
      <c r="N105" s="377"/>
      <c r="O105" s="377" t="s">
        <v>45</v>
      </c>
      <c r="P105" s="377"/>
      <c r="Q105" s="377"/>
      <c r="R105" s="378" t="s">
        <v>20</v>
      </c>
    </row>
    <row r="106" spans="1:21" ht="42" customHeight="1">
      <c r="A106" s="56" t="s">
        <v>7</v>
      </c>
      <c r="B106" s="57" t="s">
        <v>29</v>
      </c>
      <c r="C106" s="57" t="s">
        <v>4</v>
      </c>
      <c r="D106" s="58" t="s">
        <v>5</v>
      </c>
      <c r="E106" s="58" t="s">
        <v>6</v>
      </c>
      <c r="F106" s="58" t="s">
        <v>8</v>
      </c>
      <c r="G106" s="58" t="s">
        <v>9</v>
      </c>
      <c r="H106" s="58" t="s">
        <v>22</v>
      </c>
      <c r="I106" s="58" t="s">
        <v>10</v>
      </c>
      <c r="J106" s="58" t="s">
        <v>11</v>
      </c>
      <c r="K106" s="56" t="s">
        <v>12</v>
      </c>
      <c r="L106" s="62" t="s">
        <v>13</v>
      </c>
      <c r="M106" s="56" t="s">
        <v>14</v>
      </c>
      <c r="N106" s="56" t="s">
        <v>3</v>
      </c>
      <c r="O106" s="62" t="s">
        <v>13</v>
      </c>
      <c r="P106" s="56" t="s">
        <v>14</v>
      </c>
      <c r="Q106" s="56" t="s">
        <v>3</v>
      </c>
      <c r="R106" s="379"/>
    </row>
    <row r="107" spans="1:21" ht="12.75" customHeight="1">
      <c r="A107" s="60">
        <v>1</v>
      </c>
      <c r="B107" s="13" t="s">
        <v>502</v>
      </c>
      <c r="C107" s="13" t="s">
        <v>503</v>
      </c>
      <c r="D107" s="13" t="s">
        <v>504</v>
      </c>
      <c r="E107" s="13">
        <v>49</v>
      </c>
      <c r="F107" s="13" t="s">
        <v>107</v>
      </c>
      <c r="G107" s="13" t="s">
        <v>108</v>
      </c>
      <c r="H107" s="13" t="s">
        <v>505</v>
      </c>
      <c r="I107" s="13">
        <v>93091844</v>
      </c>
      <c r="J107" s="13" t="s">
        <v>506</v>
      </c>
      <c r="K107" s="13">
        <v>7</v>
      </c>
      <c r="L107" s="54">
        <v>5500</v>
      </c>
      <c r="M107" s="54">
        <v>0</v>
      </c>
      <c r="N107" s="17">
        <f>L107+M107</f>
        <v>5500</v>
      </c>
      <c r="O107" s="54">
        <v>5500</v>
      </c>
      <c r="P107" s="54">
        <v>0</v>
      </c>
      <c r="Q107" s="17">
        <f>O107+P107</f>
        <v>5500</v>
      </c>
      <c r="R107" s="60" t="s">
        <v>507</v>
      </c>
      <c r="S107" s="15"/>
    </row>
    <row r="108" spans="1:21" ht="12.75" customHeight="1">
      <c r="A108" s="60">
        <v>2</v>
      </c>
      <c r="B108" s="13" t="s">
        <v>502</v>
      </c>
      <c r="C108" s="13" t="s">
        <v>503</v>
      </c>
      <c r="D108" s="13" t="s">
        <v>504</v>
      </c>
      <c r="E108" s="13">
        <v>49</v>
      </c>
      <c r="F108" s="13" t="s">
        <v>107</v>
      </c>
      <c r="G108" s="13" t="s">
        <v>108</v>
      </c>
      <c r="H108" s="60" t="s">
        <v>509</v>
      </c>
      <c r="I108" s="13" t="s">
        <v>510</v>
      </c>
      <c r="J108" s="101" t="s">
        <v>220</v>
      </c>
      <c r="K108" s="13">
        <v>3</v>
      </c>
      <c r="L108" s="54">
        <v>1644</v>
      </c>
      <c r="M108" s="54">
        <v>5050</v>
      </c>
      <c r="N108" s="17">
        <f t="shared" ref="N108:N118" si="20">L108+M108</f>
        <v>6694</v>
      </c>
      <c r="O108" s="54">
        <v>1644</v>
      </c>
      <c r="P108" s="54">
        <v>5050</v>
      </c>
      <c r="Q108" s="17">
        <f t="shared" ref="Q108:Q118" si="21">O108+P108</f>
        <v>6694</v>
      </c>
      <c r="R108" s="60" t="s">
        <v>507</v>
      </c>
      <c r="S108" s="15"/>
    </row>
    <row r="109" spans="1:21" ht="12.75" customHeight="1">
      <c r="A109" s="60">
        <v>3</v>
      </c>
      <c r="B109" s="13" t="s">
        <v>502</v>
      </c>
      <c r="C109" s="13" t="s">
        <v>503</v>
      </c>
      <c r="D109" s="13" t="s">
        <v>504</v>
      </c>
      <c r="E109" s="13">
        <v>49</v>
      </c>
      <c r="F109" s="13" t="s">
        <v>107</v>
      </c>
      <c r="G109" s="13" t="s">
        <v>108</v>
      </c>
      <c r="H109" s="13" t="s">
        <v>511</v>
      </c>
      <c r="I109" s="197">
        <v>56281582</v>
      </c>
      <c r="J109" s="101" t="s">
        <v>506</v>
      </c>
      <c r="K109" s="13">
        <v>35</v>
      </c>
      <c r="L109" s="54">
        <v>69895</v>
      </c>
      <c r="M109" s="54">
        <v>0</v>
      </c>
      <c r="N109" s="17">
        <f t="shared" si="20"/>
        <v>69895</v>
      </c>
      <c r="O109" s="54">
        <v>69895</v>
      </c>
      <c r="P109" s="54">
        <v>0</v>
      </c>
      <c r="Q109" s="17">
        <f t="shared" si="21"/>
        <v>69895</v>
      </c>
      <c r="R109" s="60" t="s">
        <v>507</v>
      </c>
      <c r="S109" s="103" t="s">
        <v>5115</v>
      </c>
      <c r="T109" s="104" t="s">
        <v>512</v>
      </c>
    </row>
    <row r="110" spans="1:21" ht="12.75" customHeight="1">
      <c r="A110" s="60">
        <v>4</v>
      </c>
      <c r="B110" s="13" t="s">
        <v>502</v>
      </c>
      <c r="C110" s="13" t="s">
        <v>503</v>
      </c>
      <c r="D110" s="13" t="s">
        <v>513</v>
      </c>
      <c r="E110" s="13">
        <v>15</v>
      </c>
      <c r="F110" s="13" t="s">
        <v>514</v>
      </c>
      <c r="G110" s="13" t="s">
        <v>515</v>
      </c>
      <c r="H110" s="60" t="s">
        <v>516</v>
      </c>
      <c r="I110" s="13" t="s">
        <v>517</v>
      </c>
      <c r="J110" s="101" t="s">
        <v>506</v>
      </c>
      <c r="K110" s="13">
        <v>7</v>
      </c>
      <c r="L110" s="54">
        <v>5100</v>
      </c>
      <c r="M110" s="54">
        <v>0</v>
      </c>
      <c r="N110" s="17">
        <f t="shared" si="20"/>
        <v>5100</v>
      </c>
      <c r="O110" s="54">
        <v>5100</v>
      </c>
      <c r="P110" s="54">
        <v>0</v>
      </c>
      <c r="Q110" s="17">
        <f t="shared" si="21"/>
        <v>5100</v>
      </c>
      <c r="R110" s="60" t="s">
        <v>507</v>
      </c>
      <c r="S110" s="15"/>
    </row>
    <row r="111" spans="1:21" ht="12.75" customHeight="1">
      <c r="A111" s="60">
        <v>5</v>
      </c>
      <c r="B111" s="13" t="s">
        <v>502</v>
      </c>
      <c r="C111" s="13" t="s">
        <v>503</v>
      </c>
      <c r="D111" s="13" t="s">
        <v>518</v>
      </c>
      <c r="E111" s="13">
        <v>1</v>
      </c>
      <c r="F111" s="13" t="s">
        <v>519</v>
      </c>
      <c r="G111" s="13" t="s">
        <v>520</v>
      </c>
      <c r="H111" s="13" t="s">
        <v>521</v>
      </c>
      <c r="I111" s="197">
        <v>97741783</v>
      </c>
      <c r="J111" s="101" t="s">
        <v>506</v>
      </c>
      <c r="K111" s="13">
        <v>4</v>
      </c>
      <c r="L111" s="54">
        <v>8818</v>
      </c>
      <c r="M111" s="54">
        <v>0</v>
      </c>
      <c r="N111" s="17">
        <f t="shared" si="20"/>
        <v>8818</v>
      </c>
      <c r="O111" s="54">
        <v>8818</v>
      </c>
      <c r="P111" s="54">
        <v>0</v>
      </c>
      <c r="Q111" s="17">
        <f t="shared" si="21"/>
        <v>8818</v>
      </c>
      <c r="R111" s="60" t="s">
        <v>507</v>
      </c>
      <c r="S111" s="15"/>
    </row>
    <row r="112" spans="1:21" ht="12.75" customHeight="1">
      <c r="A112" s="60">
        <v>6</v>
      </c>
      <c r="B112" s="13" t="s">
        <v>502</v>
      </c>
      <c r="C112" s="13" t="s">
        <v>503</v>
      </c>
      <c r="D112" s="13" t="s">
        <v>522</v>
      </c>
      <c r="E112" s="13">
        <v>29</v>
      </c>
      <c r="F112" s="13" t="s">
        <v>523</v>
      </c>
      <c r="G112" s="13" t="s">
        <v>524</v>
      </c>
      <c r="H112" s="13" t="s">
        <v>525</v>
      </c>
      <c r="I112" s="197">
        <v>90183266</v>
      </c>
      <c r="J112" s="101" t="s">
        <v>506</v>
      </c>
      <c r="K112" s="13">
        <v>16</v>
      </c>
      <c r="L112" s="54">
        <v>130</v>
      </c>
      <c r="M112" s="54">
        <v>0</v>
      </c>
      <c r="N112" s="17">
        <f t="shared" si="20"/>
        <v>130</v>
      </c>
      <c r="O112" s="54">
        <v>130</v>
      </c>
      <c r="P112" s="54">
        <v>0</v>
      </c>
      <c r="Q112" s="17">
        <f t="shared" si="21"/>
        <v>130</v>
      </c>
      <c r="R112" s="60" t="s">
        <v>507</v>
      </c>
    </row>
    <row r="113" spans="1:20" ht="12.75" customHeight="1">
      <c r="A113" s="60">
        <v>7</v>
      </c>
      <c r="B113" s="13" t="s">
        <v>502</v>
      </c>
      <c r="C113" s="23" t="s">
        <v>503</v>
      </c>
      <c r="D113" s="23" t="s">
        <v>526</v>
      </c>
      <c r="E113" s="23">
        <v>23</v>
      </c>
      <c r="F113" s="23" t="s">
        <v>527</v>
      </c>
      <c r="G113" s="23" t="s">
        <v>528</v>
      </c>
      <c r="H113" s="23" t="s">
        <v>529</v>
      </c>
      <c r="I113" s="217" t="s">
        <v>530</v>
      </c>
      <c r="J113" s="102" t="s">
        <v>241</v>
      </c>
      <c r="K113" s="13">
        <v>11</v>
      </c>
      <c r="L113" s="24">
        <v>7616</v>
      </c>
      <c r="M113" s="24">
        <v>0</v>
      </c>
      <c r="N113" s="17">
        <f t="shared" si="20"/>
        <v>7616</v>
      </c>
      <c r="O113" s="24">
        <v>7616</v>
      </c>
      <c r="P113" s="24">
        <v>0</v>
      </c>
      <c r="Q113" s="17">
        <f t="shared" si="21"/>
        <v>7616</v>
      </c>
      <c r="R113" s="60" t="s">
        <v>507</v>
      </c>
      <c r="S113" s="103" t="s">
        <v>5114</v>
      </c>
      <c r="T113" s="104" t="s">
        <v>512</v>
      </c>
    </row>
    <row r="114" spans="1:20" ht="12.75" customHeight="1">
      <c r="A114" s="60">
        <v>8</v>
      </c>
      <c r="B114" s="13" t="s">
        <v>502</v>
      </c>
      <c r="C114" s="13" t="s">
        <v>503</v>
      </c>
      <c r="D114" s="13" t="s">
        <v>531</v>
      </c>
      <c r="E114" s="13" t="s">
        <v>17</v>
      </c>
      <c r="F114" s="13" t="s">
        <v>532</v>
      </c>
      <c r="G114" s="13" t="s">
        <v>533</v>
      </c>
      <c r="H114" s="13" t="s">
        <v>534</v>
      </c>
      <c r="I114" s="197">
        <v>94805499</v>
      </c>
      <c r="J114" s="101" t="s">
        <v>241</v>
      </c>
      <c r="K114" s="13">
        <v>25</v>
      </c>
      <c r="L114" s="54">
        <v>3600</v>
      </c>
      <c r="M114" s="54">
        <v>0</v>
      </c>
      <c r="N114" s="17">
        <f t="shared" si="20"/>
        <v>3600</v>
      </c>
      <c r="O114" s="54">
        <v>3600</v>
      </c>
      <c r="P114" s="54">
        <v>0</v>
      </c>
      <c r="Q114" s="17">
        <f t="shared" si="21"/>
        <v>3600</v>
      </c>
      <c r="R114" s="60" t="s">
        <v>507</v>
      </c>
      <c r="S114" s="15"/>
    </row>
    <row r="115" spans="1:20" ht="12.75" customHeight="1">
      <c r="A115" s="60">
        <v>9</v>
      </c>
      <c r="B115" s="13" t="s">
        <v>502</v>
      </c>
      <c r="C115" s="23" t="s">
        <v>503</v>
      </c>
      <c r="D115" s="23" t="s">
        <v>535</v>
      </c>
      <c r="E115" s="23">
        <v>28</v>
      </c>
      <c r="F115" s="23" t="s">
        <v>107</v>
      </c>
      <c r="G115" s="23" t="s">
        <v>108</v>
      </c>
      <c r="H115" s="23" t="s">
        <v>536</v>
      </c>
      <c r="I115" s="217" t="s">
        <v>537</v>
      </c>
      <c r="J115" s="102" t="s">
        <v>220</v>
      </c>
      <c r="K115" s="13">
        <v>30</v>
      </c>
      <c r="L115" s="24">
        <v>47700</v>
      </c>
      <c r="M115" s="24">
        <v>0</v>
      </c>
      <c r="N115" s="17">
        <f t="shared" si="20"/>
        <v>47700</v>
      </c>
      <c r="O115" s="24">
        <v>47700</v>
      </c>
      <c r="P115" s="24">
        <v>0</v>
      </c>
      <c r="Q115" s="17">
        <f t="shared" si="21"/>
        <v>47700</v>
      </c>
      <c r="R115" s="60" t="s">
        <v>507</v>
      </c>
      <c r="S115" s="103" t="s">
        <v>5113</v>
      </c>
      <c r="T115" s="104" t="s">
        <v>512</v>
      </c>
    </row>
    <row r="116" spans="1:20" ht="12.75" customHeight="1">
      <c r="A116" s="60">
        <v>10</v>
      </c>
      <c r="B116" s="13" t="s">
        <v>502</v>
      </c>
      <c r="C116" s="13" t="s">
        <v>503</v>
      </c>
      <c r="D116" s="13" t="s">
        <v>538</v>
      </c>
      <c r="E116" s="13" t="s">
        <v>539</v>
      </c>
      <c r="F116" s="13" t="s">
        <v>540</v>
      </c>
      <c r="G116" s="13" t="s">
        <v>541</v>
      </c>
      <c r="H116" s="23" t="s">
        <v>542</v>
      </c>
      <c r="I116" s="197">
        <v>71873896</v>
      </c>
      <c r="J116" s="101" t="s">
        <v>241</v>
      </c>
      <c r="K116" s="13">
        <v>6</v>
      </c>
      <c r="L116" s="54">
        <v>9400</v>
      </c>
      <c r="M116" s="54">
        <v>0</v>
      </c>
      <c r="N116" s="17">
        <f t="shared" si="20"/>
        <v>9400</v>
      </c>
      <c r="O116" s="54">
        <v>9400</v>
      </c>
      <c r="P116" s="54">
        <v>0</v>
      </c>
      <c r="Q116" s="17">
        <f t="shared" si="21"/>
        <v>9400</v>
      </c>
      <c r="R116" s="60" t="s">
        <v>507</v>
      </c>
      <c r="S116" s="15"/>
    </row>
    <row r="117" spans="1:20" ht="12.75" customHeight="1">
      <c r="A117" s="60">
        <v>11</v>
      </c>
      <c r="B117" s="13" t="s">
        <v>502</v>
      </c>
      <c r="C117" s="13" t="s">
        <v>503</v>
      </c>
      <c r="D117" s="13" t="s">
        <v>543</v>
      </c>
      <c r="E117" s="13" t="s">
        <v>544</v>
      </c>
      <c r="F117" s="13" t="s">
        <v>532</v>
      </c>
      <c r="G117" s="13" t="s">
        <v>533</v>
      </c>
      <c r="H117" s="13" t="s">
        <v>545</v>
      </c>
      <c r="I117" s="197">
        <v>56130006</v>
      </c>
      <c r="J117" s="101" t="s">
        <v>241</v>
      </c>
      <c r="K117" s="13" t="s">
        <v>497</v>
      </c>
      <c r="L117" s="54">
        <v>8600</v>
      </c>
      <c r="M117" s="54">
        <v>0</v>
      </c>
      <c r="N117" s="17">
        <f t="shared" si="20"/>
        <v>8600</v>
      </c>
      <c r="O117" s="54">
        <v>8600</v>
      </c>
      <c r="P117" s="54">
        <v>0</v>
      </c>
      <c r="Q117" s="17">
        <f t="shared" si="21"/>
        <v>8600</v>
      </c>
      <c r="R117" s="60" t="s">
        <v>507</v>
      </c>
      <c r="S117" s="103" t="s">
        <v>5112</v>
      </c>
      <c r="T117" s="104" t="s">
        <v>512</v>
      </c>
    </row>
    <row r="118" spans="1:20" ht="12.75" customHeight="1">
      <c r="A118" s="60">
        <v>12</v>
      </c>
      <c r="B118" s="13" t="s">
        <v>502</v>
      </c>
      <c r="C118" s="13" t="s">
        <v>503</v>
      </c>
      <c r="D118" s="13" t="s">
        <v>546</v>
      </c>
      <c r="E118" s="13" t="s">
        <v>17</v>
      </c>
      <c r="F118" s="13" t="s">
        <v>547</v>
      </c>
      <c r="G118" s="13" t="s">
        <v>548</v>
      </c>
      <c r="H118" s="13" t="s">
        <v>549</v>
      </c>
      <c r="I118" s="197">
        <v>56142911</v>
      </c>
      <c r="J118" s="101" t="s">
        <v>241</v>
      </c>
      <c r="K118" s="13" t="s">
        <v>550</v>
      </c>
      <c r="L118" s="54">
        <v>17212</v>
      </c>
      <c r="M118" s="54">
        <v>0</v>
      </c>
      <c r="N118" s="17">
        <f t="shared" si="20"/>
        <v>17212</v>
      </c>
      <c r="O118" s="54">
        <v>17212</v>
      </c>
      <c r="P118" s="54">
        <v>0</v>
      </c>
      <c r="Q118" s="17">
        <f t="shared" si="21"/>
        <v>17212</v>
      </c>
      <c r="R118" s="60" t="s">
        <v>551</v>
      </c>
      <c r="S118" s="15"/>
    </row>
    <row r="119" spans="1:20" ht="12.75" customHeight="1">
      <c r="A119" s="380"/>
      <c r="B119" s="381"/>
      <c r="C119" s="381"/>
      <c r="D119" s="381"/>
      <c r="E119" s="381"/>
      <c r="F119" s="381"/>
      <c r="G119" s="381"/>
      <c r="H119" s="381"/>
      <c r="I119" s="387"/>
      <c r="J119" s="381"/>
      <c r="K119" s="382"/>
      <c r="L119" s="18">
        <f t="shared" ref="L119:Q119" si="22">SUM(L107:L118)</f>
        <v>185215</v>
      </c>
      <c r="M119" s="18">
        <f t="shared" si="22"/>
        <v>5050</v>
      </c>
      <c r="N119" s="18">
        <f t="shared" si="22"/>
        <v>190265</v>
      </c>
      <c r="O119" s="18">
        <f t="shared" si="22"/>
        <v>185215</v>
      </c>
      <c r="P119" s="18">
        <f t="shared" si="22"/>
        <v>5050</v>
      </c>
      <c r="Q119" s="18">
        <f t="shared" si="22"/>
        <v>190265</v>
      </c>
      <c r="R119" s="70"/>
    </row>
    <row r="120" spans="1:20" ht="36" customHeight="1">
      <c r="A120" s="368"/>
      <c r="B120" s="368"/>
      <c r="C120" s="368"/>
      <c r="D120" s="368"/>
      <c r="E120" s="368"/>
      <c r="F120" s="368"/>
      <c r="G120" s="368"/>
      <c r="H120" s="368"/>
      <c r="I120" s="368"/>
      <c r="J120" s="368"/>
      <c r="K120" s="368"/>
      <c r="L120" s="368"/>
      <c r="M120" s="368"/>
      <c r="N120" s="368"/>
      <c r="O120" s="368"/>
      <c r="P120" s="368"/>
      <c r="Q120" s="368"/>
      <c r="R120" s="368"/>
      <c r="T120" s="38"/>
    </row>
    <row r="121" spans="1:20" ht="32.1" customHeight="1">
      <c r="A121" s="105" t="s">
        <v>307</v>
      </c>
      <c r="B121" s="374" t="s">
        <v>552</v>
      </c>
      <c r="C121" s="375"/>
      <c r="D121" s="375"/>
      <c r="E121" s="375"/>
      <c r="F121" s="375"/>
      <c r="G121" s="375"/>
      <c r="H121" s="375"/>
      <c r="I121" s="375"/>
      <c r="J121" s="375"/>
      <c r="K121" s="376"/>
      <c r="L121" s="377" t="s">
        <v>437</v>
      </c>
      <c r="M121" s="377"/>
      <c r="N121" s="377"/>
      <c r="O121" s="377" t="s">
        <v>45</v>
      </c>
      <c r="P121" s="377"/>
      <c r="Q121" s="377"/>
      <c r="R121" s="401" t="s">
        <v>20</v>
      </c>
      <c r="T121" s="106"/>
    </row>
    <row r="122" spans="1:20" ht="42" customHeight="1">
      <c r="A122" s="56" t="s">
        <v>7</v>
      </c>
      <c r="B122" s="57" t="s">
        <v>29</v>
      </c>
      <c r="C122" s="57" t="s">
        <v>4</v>
      </c>
      <c r="D122" s="58" t="s">
        <v>5</v>
      </c>
      <c r="E122" s="58" t="s">
        <v>6</v>
      </c>
      <c r="F122" s="58" t="s">
        <v>8</v>
      </c>
      <c r="G122" s="58" t="s">
        <v>9</v>
      </c>
      <c r="H122" s="58" t="s">
        <v>22</v>
      </c>
      <c r="I122" s="58" t="s">
        <v>10</v>
      </c>
      <c r="J122" s="58" t="s">
        <v>11</v>
      </c>
      <c r="K122" s="56" t="s">
        <v>12</v>
      </c>
      <c r="L122" s="62" t="s">
        <v>13</v>
      </c>
      <c r="M122" s="56" t="s">
        <v>14</v>
      </c>
      <c r="N122" s="56" t="s">
        <v>3</v>
      </c>
      <c r="O122" s="62" t="s">
        <v>13</v>
      </c>
      <c r="P122" s="56" t="s">
        <v>14</v>
      </c>
      <c r="Q122" s="56" t="s">
        <v>3</v>
      </c>
      <c r="R122" s="401"/>
      <c r="T122" s="106"/>
    </row>
    <row r="123" spans="1:20" ht="12.75" customHeight="1">
      <c r="A123" s="60">
        <v>1</v>
      </c>
      <c r="B123" s="58" t="s">
        <v>553</v>
      </c>
      <c r="C123" s="13" t="s">
        <v>554</v>
      </c>
      <c r="D123" s="13" t="s">
        <v>555</v>
      </c>
      <c r="E123" s="13">
        <v>34</v>
      </c>
      <c r="F123" s="13" t="s">
        <v>169</v>
      </c>
      <c r="G123" s="13" t="s">
        <v>170</v>
      </c>
      <c r="H123" s="13" t="s">
        <v>556</v>
      </c>
      <c r="I123" s="13" t="s">
        <v>557</v>
      </c>
      <c r="J123" s="13" t="s">
        <v>220</v>
      </c>
      <c r="K123" s="13">
        <v>16</v>
      </c>
      <c r="L123" s="54">
        <v>7000</v>
      </c>
      <c r="M123" s="54">
        <v>13000</v>
      </c>
      <c r="N123" s="12">
        <f t="shared" ref="N123:N128" si="23">L123+M123</f>
        <v>20000</v>
      </c>
      <c r="O123" s="54">
        <v>7000</v>
      </c>
      <c r="P123" s="54">
        <v>13000</v>
      </c>
      <c r="Q123" s="12">
        <f t="shared" ref="Q123:Q128" si="24">O123+P123</f>
        <v>20000</v>
      </c>
      <c r="R123" s="60" t="s">
        <v>558</v>
      </c>
      <c r="T123" s="106"/>
    </row>
    <row r="124" spans="1:20" ht="12.75" customHeight="1">
      <c r="A124" s="60">
        <v>2</v>
      </c>
      <c r="B124" s="58" t="s">
        <v>553</v>
      </c>
      <c r="C124" s="13" t="s">
        <v>554</v>
      </c>
      <c r="D124" s="13" t="s">
        <v>555</v>
      </c>
      <c r="E124" s="13">
        <v>36</v>
      </c>
      <c r="F124" s="13" t="s">
        <v>169</v>
      </c>
      <c r="G124" s="13" t="s">
        <v>170</v>
      </c>
      <c r="H124" s="60" t="s">
        <v>559</v>
      </c>
      <c r="I124" s="13" t="s">
        <v>560</v>
      </c>
      <c r="J124" s="13" t="s">
        <v>220</v>
      </c>
      <c r="K124" s="13" t="s">
        <v>248</v>
      </c>
      <c r="L124" s="54">
        <v>10000</v>
      </c>
      <c r="M124" s="54">
        <v>20000</v>
      </c>
      <c r="N124" s="12">
        <f t="shared" si="23"/>
        <v>30000</v>
      </c>
      <c r="O124" s="54">
        <v>10000</v>
      </c>
      <c r="P124" s="54">
        <v>20000</v>
      </c>
      <c r="Q124" s="12">
        <f t="shared" si="24"/>
        <v>30000</v>
      </c>
      <c r="R124" s="60" t="s">
        <v>558</v>
      </c>
      <c r="T124" s="106"/>
    </row>
    <row r="125" spans="1:20" ht="12.75" customHeight="1">
      <c r="A125" s="60">
        <v>3</v>
      </c>
      <c r="B125" s="58" t="s">
        <v>553</v>
      </c>
      <c r="C125" s="13" t="s">
        <v>554</v>
      </c>
      <c r="D125" s="13" t="s">
        <v>561</v>
      </c>
      <c r="E125" s="13">
        <v>14</v>
      </c>
      <c r="F125" s="13" t="s">
        <v>169</v>
      </c>
      <c r="G125" s="13" t="s">
        <v>170</v>
      </c>
      <c r="H125" s="60" t="s">
        <v>562</v>
      </c>
      <c r="I125" s="60">
        <v>94974713</v>
      </c>
      <c r="J125" s="13" t="s">
        <v>220</v>
      </c>
      <c r="K125" s="13">
        <v>30</v>
      </c>
      <c r="L125" s="54">
        <v>18000</v>
      </c>
      <c r="M125" s="54">
        <v>32000</v>
      </c>
      <c r="N125" s="12">
        <f t="shared" si="23"/>
        <v>50000</v>
      </c>
      <c r="O125" s="54">
        <v>18000</v>
      </c>
      <c r="P125" s="54">
        <v>32000</v>
      </c>
      <c r="Q125" s="12">
        <f t="shared" si="24"/>
        <v>50000</v>
      </c>
      <c r="R125" s="60" t="s">
        <v>558</v>
      </c>
      <c r="T125" s="106"/>
    </row>
    <row r="126" spans="1:20" ht="12.75" customHeight="1">
      <c r="A126" s="60">
        <v>4</v>
      </c>
      <c r="B126" s="58" t="s">
        <v>553</v>
      </c>
      <c r="C126" s="13" t="s">
        <v>554</v>
      </c>
      <c r="D126" s="13" t="s">
        <v>563</v>
      </c>
      <c r="E126" s="13">
        <v>11</v>
      </c>
      <c r="F126" s="13" t="s">
        <v>564</v>
      </c>
      <c r="G126" s="13" t="s">
        <v>565</v>
      </c>
      <c r="H126" s="13" t="s">
        <v>566</v>
      </c>
      <c r="I126" s="13" t="s">
        <v>567</v>
      </c>
      <c r="J126" s="13" t="s">
        <v>220</v>
      </c>
      <c r="K126" s="13">
        <v>1</v>
      </c>
      <c r="L126" s="54">
        <v>2000</v>
      </c>
      <c r="M126" s="54">
        <v>4000</v>
      </c>
      <c r="N126" s="12">
        <f t="shared" si="23"/>
        <v>6000</v>
      </c>
      <c r="O126" s="54">
        <v>2000</v>
      </c>
      <c r="P126" s="54">
        <v>4000</v>
      </c>
      <c r="Q126" s="12">
        <f t="shared" si="24"/>
        <v>6000</v>
      </c>
      <c r="R126" s="60" t="s">
        <v>558</v>
      </c>
      <c r="T126" s="106"/>
    </row>
    <row r="127" spans="1:20" ht="12.75" customHeight="1">
      <c r="A127" s="60">
        <v>5</v>
      </c>
      <c r="B127" s="58" t="s">
        <v>553</v>
      </c>
      <c r="C127" s="13" t="s">
        <v>554</v>
      </c>
      <c r="D127" s="58" t="s">
        <v>568</v>
      </c>
      <c r="E127" s="13" t="s">
        <v>26</v>
      </c>
      <c r="F127" s="13" t="s">
        <v>569</v>
      </c>
      <c r="G127" s="13" t="s">
        <v>570</v>
      </c>
      <c r="H127" s="13" t="s">
        <v>571</v>
      </c>
      <c r="I127" s="60">
        <v>56280445</v>
      </c>
      <c r="J127" s="13" t="s">
        <v>220</v>
      </c>
      <c r="K127" s="13">
        <v>30</v>
      </c>
      <c r="L127" s="54">
        <v>8000</v>
      </c>
      <c r="M127" s="54">
        <v>14000</v>
      </c>
      <c r="N127" s="12">
        <f t="shared" si="23"/>
        <v>22000</v>
      </c>
      <c r="O127" s="54">
        <v>8000</v>
      </c>
      <c r="P127" s="54">
        <v>14000</v>
      </c>
      <c r="Q127" s="12">
        <f t="shared" si="24"/>
        <v>22000</v>
      </c>
      <c r="R127" s="60" t="s">
        <v>558</v>
      </c>
      <c r="T127" s="275"/>
    </row>
    <row r="128" spans="1:20" ht="12.75" customHeight="1">
      <c r="A128" s="60">
        <v>6</v>
      </c>
      <c r="B128" s="58" t="s">
        <v>553</v>
      </c>
      <c r="C128" s="13" t="s">
        <v>554</v>
      </c>
      <c r="D128" s="13" t="s">
        <v>572</v>
      </c>
      <c r="E128" s="58" t="s">
        <v>287</v>
      </c>
      <c r="F128" s="13" t="s">
        <v>573</v>
      </c>
      <c r="G128" s="13" t="s">
        <v>574</v>
      </c>
      <c r="H128" s="13" t="s">
        <v>575</v>
      </c>
      <c r="I128" s="13" t="s">
        <v>576</v>
      </c>
      <c r="J128" s="13" t="s">
        <v>241</v>
      </c>
      <c r="K128" s="13" t="s">
        <v>577</v>
      </c>
      <c r="L128" s="54">
        <v>6000</v>
      </c>
      <c r="M128" s="54">
        <v>0</v>
      </c>
      <c r="N128" s="12">
        <f t="shared" si="23"/>
        <v>6000</v>
      </c>
      <c r="O128" s="54">
        <v>6000</v>
      </c>
      <c r="P128" s="54">
        <v>0</v>
      </c>
      <c r="Q128" s="12">
        <f t="shared" si="24"/>
        <v>6000</v>
      </c>
      <c r="R128" s="60" t="s">
        <v>558</v>
      </c>
      <c r="S128" s="107"/>
      <c r="T128" s="106"/>
    </row>
    <row r="129" spans="1:20" ht="12.75" customHeight="1">
      <c r="A129" s="60">
        <v>7</v>
      </c>
      <c r="B129" s="58" t="s">
        <v>553</v>
      </c>
      <c r="C129" s="13" t="s">
        <v>554</v>
      </c>
      <c r="D129" s="13" t="s">
        <v>578</v>
      </c>
      <c r="E129" s="13" t="s">
        <v>17</v>
      </c>
      <c r="F129" s="13" t="s">
        <v>579</v>
      </c>
      <c r="G129" s="13" t="s">
        <v>580</v>
      </c>
      <c r="H129" s="13" t="s">
        <v>581</v>
      </c>
      <c r="I129" s="13" t="s">
        <v>582</v>
      </c>
      <c r="J129" s="13" t="s">
        <v>241</v>
      </c>
      <c r="K129" s="13">
        <v>35</v>
      </c>
      <c r="L129" s="54">
        <v>22000</v>
      </c>
      <c r="M129" s="54">
        <v>0</v>
      </c>
      <c r="N129" s="12">
        <f>L129+M129</f>
        <v>22000</v>
      </c>
      <c r="O129" s="54">
        <v>22000</v>
      </c>
      <c r="P129" s="54">
        <v>0</v>
      </c>
      <c r="Q129" s="12">
        <f>O129+P129</f>
        <v>22000</v>
      </c>
      <c r="R129" s="60" t="s">
        <v>583</v>
      </c>
      <c r="T129" s="275"/>
    </row>
    <row r="130" spans="1:20" ht="12.75" customHeight="1">
      <c r="A130" s="60">
        <v>8</v>
      </c>
      <c r="B130" s="58" t="s">
        <v>553</v>
      </c>
      <c r="C130" s="13" t="s">
        <v>554</v>
      </c>
      <c r="D130" s="13" t="s">
        <v>584</v>
      </c>
      <c r="E130" s="13" t="s">
        <v>585</v>
      </c>
      <c r="F130" s="13" t="s">
        <v>586</v>
      </c>
      <c r="G130" s="13" t="s">
        <v>587</v>
      </c>
      <c r="H130" s="13" t="s">
        <v>588</v>
      </c>
      <c r="I130" s="13" t="s">
        <v>589</v>
      </c>
      <c r="J130" s="13" t="s">
        <v>252</v>
      </c>
      <c r="K130" s="13">
        <v>3</v>
      </c>
      <c r="L130" s="54">
        <v>1200</v>
      </c>
      <c r="M130" s="54">
        <v>1800</v>
      </c>
      <c r="N130" s="12">
        <f>L130+M130</f>
        <v>3000</v>
      </c>
      <c r="O130" s="54">
        <v>1200</v>
      </c>
      <c r="P130" s="54">
        <v>1800</v>
      </c>
      <c r="Q130" s="12">
        <f>O130+P130</f>
        <v>3000</v>
      </c>
      <c r="R130" s="60" t="s">
        <v>583</v>
      </c>
      <c r="T130" s="106"/>
    </row>
    <row r="131" spans="1:20" ht="12.75" customHeight="1">
      <c r="A131" s="60">
        <v>9</v>
      </c>
      <c r="B131" s="58" t="s">
        <v>553</v>
      </c>
      <c r="C131" s="13" t="s">
        <v>554</v>
      </c>
      <c r="D131" s="13" t="s">
        <v>590</v>
      </c>
      <c r="E131" s="13" t="s">
        <v>17</v>
      </c>
      <c r="F131" s="13" t="s">
        <v>591</v>
      </c>
      <c r="G131" s="13" t="s">
        <v>592</v>
      </c>
      <c r="H131" s="13" t="s">
        <v>593</v>
      </c>
      <c r="I131" s="60">
        <v>56843633</v>
      </c>
      <c r="J131" s="13" t="s">
        <v>241</v>
      </c>
      <c r="K131" s="13" t="s">
        <v>594</v>
      </c>
      <c r="L131" s="54">
        <v>6000</v>
      </c>
      <c r="M131" s="54">
        <v>0</v>
      </c>
      <c r="N131" s="12">
        <f t="shared" ref="N131" si="25">L131+M131</f>
        <v>6000</v>
      </c>
      <c r="O131" s="54">
        <v>6000</v>
      </c>
      <c r="P131" s="54">
        <v>0</v>
      </c>
      <c r="Q131" s="12">
        <f t="shared" ref="Q131" si="26">O131+P131</f>
        <v>6000</v>
      </c>
      <c r="R131" s="60" t="s">
        <v>558</v>
      </c>
      <c r="T131" s="106"/>
    </row>
    <row r="132" spans="1:20" ht="12.75" customHeight="1">
      <c r="A132" s="386"/>
      <c r="B132" s="387"/>
      <c r="C132" s="387"/>
      <c r="D132" s="387"/>
      <c r="E132" s="387"/>
      <c r="F132" s="387"/>
      <c r="G132" s="387"/>
      <c r="H132" s="387"/>
      <c r="I132" s="387"/>
      <c r="J132" s="387"/>
      <c r="K132" s="388"/>
      <c r="L132" s="108">
        <f t="shared" ref="L132:Q132" si="27">SUM(L123:L131)</f>
        <v>80200</v>
      </c>
      <c r="M132" s="108">
        <f t="shared" si="27"/>
        <v>84800</v>
      </c>
      <c r="N132" s="108">
        <f t="shared" si="27"/>
        <v>165000</v>
      </c>
      <c r="O132" s="108">
        <f t="shared" si="27"/>
        <v>80200</v>
      </c>
      <c r="P132" s="108">
        <f t="shared" si="27"/>
        <v>84800</v>
      </c>
      <c r="Q132" s="108">
        <f t="shared" si="27"/>
        <v>165000</v>
      </c>
      <c r="R132" s="70"/>
      <c r="T132" s="106"/>
    </row>
    <row r="133" spans="1:20" ht="36" customHeight="1">
      <c r="A133" s="368"/>
      <c r="B133" s="368"/>
      <c r="C133" s="368"/>
      <c r="D133" s="368"/>
      <c r="E133" s="368"/>
      <c r="F133" s="368"/>
      <c r="G133" s="368"/>
      <c r="H133" s="368"/>
      <c r="I133" s="368"/>
      <c r="J133" s="368"/>
      <c r="K133" s="368"/>
      <c r="L133" s="368"/>
      <c r="M133" s="368"/>
      <c r="N133" s="368"/>
      <c r="O133" s="368"/>
      <c r="P133" s="368"/>
      <c r="Q133" s="368"/>
      <c r="R133" s="368"/>
      <c r="T133" s="38"/>
    </row>
    <row r="134" spans="1:20" ht="32.1" customHeight="1">
      <c r="A134" s="55" t="s">
        <v>287</v>
      </c>
      <c r="B134" s="374" t="s">
        <v>109</v>
      </c>
      <c r="C134" s="375"/>
      <c r="D134" s="375"/>
      <c r="E134" s="375"/>
      <c r="F134" s="375"/>
      <c r="G134" s="375"/>
      <c r="H134" s="375"/>
      <c r="I134" s="375"/>
      <c r="J134" s="375"/>
      <c r="K134" s="376"/>
      <c r="L134" s="377" t="s">
        <v>44</v>
      </c>
      <c r="M134" s="377"/>
      <c r="N134" s="377"/>
      <c r="O134" s="377" t="s">
        <v>596</v>
      </c>
      <c r="P134" s="377"/>
      <c r="Q134" s="377"/>
      <c r="R134" s="409" t="s">
        <v>20</v>
      </c>
    </row>
    <row r="135" spans="1:20" ht="42" customHeight="1">
      <c r="A135" s="56" t="s">
        <v>7</v>
      </c>
      <c r="B135" s="57" t="s">
        <v>29</v>
      </c>
      <c r="C135" s="57" t="s">
        <v>4</v>
      </c>
      <c r="D135" s="58" t="s">
        <v>5</v>
      </c>
      <c r="E135" s="58" t="s">
        <v>6</v>
      </c>
      <c r="F135" s="58" t="s">
        <v>8</v>
      </c>
      <c r="G135" s="58" t="s">
        <v>9</v>
      </c>
      <c r="H135" s="58" t="s">
        <v>22</v>
      </c>
      <c r="I135" s="58" t="s">
        <v>10</v>
      </c>
      <c r="J135" s="58" t="s">
        <v>11</v>
      </c>
      <c r="K135" s="56" t="s">
        <v>12</v>
      </c>
      <c r="L135" s="62" t="s">
        <v>13</v>
      </c>
      <c r="M135" s="56" t="s">
        <v>14</v>
      </c>
      <c r="N135" s="56" t="s">
        <v>3</v>
      </c>
      <c r="O135" s="62" t="s">
        <v>13</v>
      </c>
      <c r="P135" s="56" t="s">
        <v>14</v>
      </c>
      <c r="Q135" s="56" t="s">
        <v>3</v>
      </c>
      <c r="R135" s="410"/>
    </row>
    <row r="136" spans="1:20" s="110" customFormat="1" ht="12.75" customHeight="1">
      <c r="A136" s="109">
        <v>1</v>
      </c>
      <c r="B136" s="58" t="s">
        <v>597</v>
      </c>
      <c r="C136" s="58" t="s">
        <v>598</v>
      </c>
      <c r="D136" s="58" t="s">
        <v>599</v>
      </c>
      <c r="E136" s="58">
        <v>17</v>
      </c>
      <c r="F136" s="58" t="s">
        <v>112</v>
      </c>
      <c r="G136" s="58" t="s">
        <v>68</v>
      </c>
      <c r="H136" s="23" t="s">
        <v>600</v>
      </c>
      <c r="I136" s="60">
        <v>96462270</v>
      </c>
      <c r="J136" s="13" t="s">
        <v>444</v>
      </c>
      <c r="K136" s="60">
        <v>80</v>
      </c>
      <c r="L136" s="17">
        <v>192465</v>
      </c>
      <c r="M136" s="17"/>
      <c r="N136" s="17">
        <f>L136+M136</f>
        <v>192465</v>
      </c>
      <c r="O136" s="17">
        <v>192465</v>
      </c>
      <c r="P136" s="17"/>
      <c r="Q136" s="17">
        <f>O136+P136</f>
        <v>192465</v>
      </c>
      <c r="R136" s="56" t="s">
        <v>212</v>
      </c>
    </row>
    <row r="137" spans="1:20" s="110" customFormat="1" ht="12.75" customHeight="1">
      <c r="A137" s="109">
        <v>2</v>
      </c>
      <c r="B137" s="111" t="s">
        <v>597</v>
      </c>
      <c r="C137" s="58" t="s">
        <v>598</v>
      </c>
      <c r="D137" s="58" t="s">
        <v>599</v>
      </c>
      <c r="E137" s="58">
        <v>19</v>
      </c>
      <c r="F137" s="58" t="s">
        <v>112</v>
      </c>
      <c r="G137" s="58" t="s">
        <v>68</v>
      </c>
      <c r="H137" s="23" t="s">
        <v>601</v>
      </c>
      <c r="I137" s="60">
        <v>99865080</v>
      </c>
      <c r="J137" s="13" t="s">
        <v>220</v>
      </c>
      <c r="K137" s="60">
        <v>40</v>
      </c>
      <c r="L137" s="17">
        <v>31869</v>
      </c>
      <c r="M137" s="17">
        <v>88308</v>
      </c>
      <c r="N137" s="17">
        <f t="shared" ref="N137:N141" si="28">L137+M137</f>
        <v>120177</v>
      </c>
      <c r="O137" s="17">
        <v>31869</v>
      </c>
      <c r="P137" s="17">
        <v>88308</v>
      </c>
      <c r="Q137" s="17">
        <f t="shared" ref="Q137:Q141" si="29">O137+P137</f>
        <v>120177</v>
      </c>
      <c r="R137" s="56" t="s">
        <v>212</v>
      </c>
    </row>
    <row r="138" spans="1:20" s="110" customFormat="1" ht="12.75" customHeight="1">
      <c r="A138" s="109">
        <v>3</v>
      </c>
      <c r="B138" s="111" t="s">
        <v>597</v>
      </c>
      <c r="C138" s="58" t="s">
        <v>598</v>
      </c>
      <c r="D138" s="58" t="s">
        <v>599</v>
      </c>
      <c r="E138" s="58">
        <v>19</v>
      </c>
      <c r="F138" s="58" t="s">
        <v>112</v>
      </c>
      <c r="G138" s="58" t="s">
        <v>68</v>
      </c>
      <c r="H138" s="23" t="s">
        <v>602</v>
      </c>
      <c r="I138" s="60">
        <v>30065047</v>
      </c>
      <c r="J138" s="13" t="s">
        <v>220</v>
      </c>
      <c r="K138" s="60">
        <v>25</v>
      </c>
      <c r="L138" s="17">
        <v>194</v>
      </c>
      <c r="M138" s="17">
        <v>566</v>
      </c>
      <c r="N138" s="17">
        <f t="shared" si="28"/>
        <v>760</v>
      </c>
      <c r="O138" s="17">
        <v>194</v>
      </c>
      <c r="P138" s="17">
        <v>566</v>
      </c>
      <c r="Q138" s="17">
        <f t="shared" si="29"/>
        <v>760</v>
      </c>
      <c r="R138" s="56" t="s">
        <v>212</v>
      </c>
    </row>
    <row r="139" spans="1:20" s="110" customFormat="1" ht="12.75" customHeight="1">
      <c r="A139" s="109">
        <v>4</v>
      </c>
      <c r="B139" s="111" t="s">
        <v>597</v>
      </c>
      <c r="C139" s="58" t="s">
        <v>603</v>
      </c>
      <c r="D139" s="58" t="s">
        <v>604</v>
      </c>
      <c r="E139" s="58">
        <v>25</v>
      </c>
      <c r="F139" s="58" t="s">
        <v>605</v>
      </c>
      <c r="G139" s="58" t="s">
        <v>61</v>
      </c>
      <c r="H139" s="58" t="s">
        <v>606</v>
      </c>
      <c r="I139" s="60">
        <v>10038293</v>
      </c>
      <c r="J139" s="13" t="s">
        <v>220</v>
      </c>
      <c r="K139" s="60">
        <v>20</v>
      </c>
      <c r="L139" s="17">
        <v>8043</v>
      </c>
      <c r="M139" s="17">
        <v>20223</v>
      </c>
      <c r="N139" s="17">
        <f t="shared" si="28"/>
        <v>28266</v>
      </c>
      <c r="O139" s="17">
        <v>8043</v>
      </c>
      <c r="P139" s="17">
        <v>20223</v>
      </c>
      <c r="Q139" s="17">
        <f t="shared" si="29"/>
        <v>28266</v>
      </c>
      <c r="R139" s="56" t="s">
        <v>607</v>
      </c>
    </row>
    <row r="140" spans="1:20" s="110" customFormat="1" ht="12.75" customHeight="1">
      <c r="A140" s="109">
        <v>5</v>
      </c>
      <c r="B140" s="58" t="s">
        <v>597</v>
      </c>
      <c r="C140" s="58" t="s">
        <v>603</v>
      </c>
      <c r="D140" s="58" t="s">
        <v>608</v>
      </c>
      <c r="E140" s="58">
        <v>16</v>
      </c>
      <c r="F140" s="58" t="s">
        <v>609</v>
      </c>
      <c r="G140" s="58" t="s">
        <v>61</v>
      </c>
      <c r="H140" s="58" t="s">
        <v>610</v>
      </c>
      <c r="I140" s="13">
        <v>3176536</v>
      </c>
      <c r="J140" s="13" t="s">
        <v>220</v>
      </c>
      <c r="K140" s="60">
        <v>6</v>
      </c>
      <c r="L140" s="17">
        <v>2476</v>
      </c>
      <c r="M140" s="17">
        <v>5641</v>
      </c>
      <c r="N140" s="17">
        <f>L140+M140</f>
        <v>8117</v>
      </c>
      <c r="O140" s="17">
        <v>2476</v>
      </c>
      <c r="P140" s="17">
        <v>5641</v>
      </c>
      <c r="Q140" s="17">
        <f>O140+P140</f>
        <v>8117</v>
      </c>
      <c r="R140" s="56" t="s">
        <v>607</v>
      </c>
    </row>
    <row r="141" spans="1:20" s="110" customFormat="1" ht="13.5" customHeight="1">
      <c r="A141" s="109">
        <v>6</v>
      </c>
      <c r="B141" s="58" t="s">
        <v>597</v>
      </c>
      <c r="C141" s="58" t="s">
        <v>611</v>
      </c>
      <c r="D141" s="58" t="s">
        <v>612</v>
      </c>
      <c r="E141" s="58">
        <v>5</v>
      </c>
      <c r="F141" s="58" t="s">
        <v>84</v>
      </c>
      <c r="G141" s="58" t="s">
        <v>85</v>
      </c>
      <c r="H141" s="58" t="s">
        <v>613</v>
      </c>
      <c r="I141" s="60">
        <v>95759696</v>
      </c>
      <c r="J141" s="13" t="s">
        <v>220</v>
      </c>
      <c r="K141" s="60">
        <v>40</v>
      </c>
      <c r="L141" s="17">
        <v>18480</v>
      </c>
      <c r="M141" s="17">
        <v>50688</v>
      </c>
      <c r="N141" s="17">
        <f t="shared" si="28"/>
        <v>69168</v>
      </c>
      <c r="O141" s="17">
        <v>18480</v>
      </c>
      <c r="P141" s="17">
        <v>50688</v>
      </c>
      <c r="Q141" s="17">
        <f t="shared" si="29"/>
        <v>69168</v>
      </c>
      <c r="R141" s="56" t="s">
        <v>614</v>
      </c>
    </row>
    <row r="142" spans="1:20" ht="12.75" customHeight="1">
      <c r="A142" s="380"/>
      <c r="B142" s="381"/>
      <c r="C142" s="381"/>
      <c r="D142" s="381"/>
      <c r="E142" s="381"/>
      <c r="F142" s="381"/>
      <c r="G142" s="381"/>
      <c r="H142" s="381"/>
      <c r="I142" s="381"/>
      <c r="J142" s="381"/>
      <c r="K142" s="382"/>
      <c r="L142" s="18">
        <f t="shared" ref="L142:P142" si="30">SUM(L136:L141)</f>
        <v>253527</v>
      </c>
      <c r="M142" s="18">
        <f t="shared" si="30"/>
        <v>165426</v>
      </c>
      <c r="N142" s="18">
        <f>SUM(N136:N141)</f>
        <v>418953</v>
      </c>
      <c r="O142" s="18">
        <f t="shared" si="30"/>
        <v>253527</v>
      </c>
      <c r="P142" s="18">
        <f t="shared" si="30"/>
        <v>165426</v>
      </c>
      <c r="Q142" s="18">
        <f>SUM(Q136:Q141)</f>
        <v>418953</v>
      </c>
      <c r="R142" s="70"/>
    </row>
    <row r="143" spans="1:20" ht="36" customHeight="1">
      <c r="A143" s="368"/>
      <c r="B143" s="368"/>
      <c r="C143" s="368"/>
      <c r="D143" s="368"/>
      <c r="E143" s="368"/>
      <c r="F143" s="368"/>
      <c r="G143" s="368"/>
      <c r="H143" s="368"/>
      <c r="I143" s="368"/>
      <c r="J143" s="368"/>
      <c r="K143" s="368"/>
      <c r="L143" s="368"/>
      <c r="M143" s="368"/>
      <c r="N143" s="368"/>
      <c r="O143" s="368"/>
      <c r="P143" s="368"/>
      <c r="Q143" s="368"/>
      <c r="R143" s="368"/>
      <c r="T143" s="38"/>
    </row>
    <row r="144" spans="1:20" ht="32.1" customHeight="1">
      <c r="A144" s="55" t="s">
        <v>705</v>
      </c>
      <c r="B144" s="374" t="s">
        <v>113</v>
      </c>
      <c r="C144" s="375"/>
      <c r="D144" s="375"/>
      <c r="E144" s="375"/>
      <c r="F144" s="375"/>
      <c r="G144" s="375"/>
      <c r="H144" s="375"/>
      <c r="I144" s="375"/>
      <c r="J144" s="375"/>
      <c r="K144" s="376"/>
      <c r="L144" s="377" t="s">
        <v>44</v>
      </c>
      <c r="M144" s="377"/>
      <c r="N144" s="377"/>
      <c r="O144" s="377" t="s">
        <v>501</v>
      </c>
      <c r="P144" s="377"/>
      <c r="Q144" s="377"/>
      <c r="R144" s="409" t="s">
        <v>20</v>
      </c>
    </row>
    <row r="145" spans="1:20" ht="42" customHeight="1">
      <c r="A145" s="56" t="s">
        <v>7</v>
      </c>
      <c r="B145" s="57" t="s">
        <v>29</v>
      </c>
      <c r="C145" s="57" t="s">
        <v>4</v>
      </c>
      <c r="D145" s="58" t="s">
        <v>5</v>
      </c>
      <c r="E145" s="58" t="s">
        <v>6</v>
      </c>
      <c r="F145" s="58" t="s">
        <v>8</v>
      </c>
      <c r="G145" s="58" t="s">
        <v>9</v>
      </c>
      <c r="H145" s="58" t="s">
        <v>22</v>
      </c>
      <c r="I145" s="58" t="s">
        <v>10</v>
      </c>
      <c r="J145" s="58" t="s">
        <v>11</v>
      </c>
      <c r="K145" s="56" t="s">
        <v>12</v>
      </c>
      <c r="L145" s="62" t="s">
        <v>13</v>
      </c>
      <c r="M145" s="56" t="s">
        <v>14</v>
      </c>
      <c r="N145" s="56" t="s">
        <v>3</v>
      </c>
      <c r="O145" s="62" t="s">
        <v>13</v>
      </c>
      <c r="P145" s="56" t="s">
        <v>14</v>
      </c>
      <c r="Q145" s="56" t="s">
        <v>3</v>
      </c>
      <c r="R145" s="410"/>
    </row>
    <row r="146" spans="1:20" ht="12.75" customHeight="1">
      <c r="A146" s="60">
        <v>1</v>
      </c>
      <c r="B146" s="22" t="s">
        <v>615</v>
      </c>
      <c r="C146" s="13" t="s">
        <v>616</v>
      </c>
      <c r="D146" s="13" t="s">
        <v>617</v>
      </c>
      <c r="E146" s="13" t="s">
        <v>381</v>
      </c>
      <c r="F146" s="13" t="s">
        <v>116</v>
      </c>
      <c r="G146" s="13" t="s">
        <v>61</v>
      </c>
      <c r="H146" s="13" t="s">
        <v>618</v>
      </c>
      <c r="I146" s="13" t="s">
        <v>619</v>
      </c>
      <c r="J146" s="112" t="s">
        <v>444</v>
      </c>
      <c r="K146" s="13">
        <v>180</v>
      </c>
      <c r="L146" s="24">
        <v>480000</v>
      </c>
      <c r="M146" s="24">
        <v>0</v>
      </c>
      <c r="N146" s="17">
        <f>L146+M146</f>
        <v>480000</v>
      </c>
      <c r="O146" s="24">
        <v>480000</v>
      </c>
      <c r="P146" s="24">
        <v>0</v>
      </c>
      <c r="Q146" s="17">
        <f>O146+P146</f>
        <v>480000</v>
      </c>
      <c r="R146" s="60" t="s">
        <v>607</v>
      </c>
    </row>
    <row r="147" spans="1:20" ht="12.75" customHeight="1">
      <c r="A147" s="60">
        <v>2</v>
      </c>
      <c r="B147" s="22" t="s">
        <v>615</v>
      </c>
      <c r="C147" s="13" t="s">
        <v>616</v>
      </c>
      <c r="D147" s="13" t="s">
        <v>617</v>
      </c>
      <c r="E147" s="13" t="s">
        <v>381</v>
      </c>
      <c r="F147" s="13" t="s">
        <v>116</v>
      </c>
      <c r="G147" s="13" t="s">
        <v>61</v>
      </c>
      <c r="H147" s="13" t="s">
        <v>620</v>
      </c>
      <c r="I147" s="13" t="s">
        <v>621</v>
      </c>
      <c r="J147" s="112" t="s">
        <v>444</v>
      </c>
      <c r="K147" s="13">
        <v>80</v>
      </c>
      <c r="L147" s="117">
        <v>10500</v>
      </c>
      <c r="M147" s="54">
        <v>0</v>
      </c>
      <c r="N147" s="17">
        <f t="shared" ref="N147:N151" si="31">L147+M147</f>
        <v>10500</v>
      </c>
      <c r="O147" s="117">
        <v>10500</v>
      </c>
      <c r="P147" s="54">
        <v>0</v>
      </c>
      <c r="Q147" s="17">
        <f t="shared" ref="Q147:Q151" si="32">O147+P147</f>
        <v>10500</v>
      </c>
      <c r="R147" s="60" t="s">
        <v>607</v>
      </c>
    </row>
    <row r="148" spans="1:20" ht="12.75" customHeight="1">
      <c r="A148" s="60">
        <v>3</v>
      </c>
      <c r="B148" s="22" t="s">
        <v>615</v>
      </c>
      <c r="C148" s="13" t="s">
        <v>616</v>
      </c>
      <c r="D148" s="13" t="s">
        <v>617</v>
      </c>
      <c r="E148" s="13" t="s">
        <v>381</v>
      </c>
      <c r="F148" s="13" t="s">
        <v>116</v>
      </c>
      <c r="G148" s="13" t="s">
        <v>61</v>
      </c>
      <c r="H148" s="13" t="s">
        <v>622</v>
      </c>
      <c r="I148" s="13" t="s">
        <v>623</v>
      </c>
      <c r="J148" s="112" t="s">
        <v>241</v>
      </c>
      <c r="K148" s="13">
        <v>35</v>
      </c>
      <c r="L148" s="113">
        <v>1000</v>
      </c>
      <c r="M148" s="24">
        <v>0</v>
      </c>
      <c r="N148" s="17">
        <f t="shared" si="31"/>
        <v>1000</v>
      </c>
      <c r="O148" s="113">
        <v>1000</v>
      </c>
      <c r="P148" s="24">
        <v>0</v>
      </c>
      <c r="Q148" s="17">
        <f t="shared" si="32"/>
        <v>1000</v>
      </c>
      <c r="R148" s="60" t="s">
        <v>607</v>
      </c>
    </row>
    <row r="149" spans="1:20" ht="12.75" customHeight="1">
      <c r="A149" s="60">
        <v>4</v>
      </c>
      <c r="B149" s="22" t="s">
        <v>615</v>
      </c>
      <c r="C149" s="13" t="s">
        <v>624</v>
      </c>
      <c r="D149" s="13" t="s">
        <v>625</v>
      </c>
      <c r="E149" s="13" t="s">
        <v>626</v>
      </c>
      <c r="F149" s="13" t="s">
        <v>627</v>
      </c>
      <c r="G149" s="13" t="s">
        <v>61</v>
      </c>
      <c r="H149" s="13" t="s">
        <v>628</v>
      </c>
      <c r="I149" s="13" t="s">
        <v>629</v>
      </c>
      <c r="J149" s="112" t="s">
        <v>444</v>
      </c>
      <c r="K149" s="13">
        <v>90</v>
      </c>
      <c r="L149" s="24">
        <v>80000</v>
      </c>
      <c r="M149" s="24">
        <v>0</v>
      </c>
      <c r="N149" s="17">
        <f t="shared" si="31"/>
        <v>80000</v>
      </c>
      <c r="O149" s="24">
        <v>80000</v>
      </c>
      <c r="P149" s="24">
        <v>0</v>
      </c>
      <c r="Q149" s="17">
        <f t="shared" si="32"/>
        <v>80000</v>
      </c>
      <c r="R149" s="60" t="s">
        <v>607</v>
      </c>
    </row>
    <row r="150" spans="1:20" ht="12.75" customHeight="1">
      <c r="A150" s="60">
        <v>5</v>
      </c>
      <c r="B150" s="22" t="s">
        <v>615</v>
      </c>
      <c r="C150" s="13" t="s">
        <v>630</v>
      </c>
      <c r="D150" s="13" t="s">
        <v>631</v>
      </c>
      <c r="E150" s="13" t="s">
        <v>632</v>
      </c>
      <c r="F150" s="13" t="s">
        <v>633</v>
      </c>
      <c r="G150" s="13" t="s">
        <v>61</v>
      </c>
      <c r="H150" s="13" t="s">
        <v>634</v>
      </c>
      <c r="I150" s="13" t="s">
        <v>635</v>
      </c>
      <c r="J150" s="112" t="s">
        <v>241</v>
      </c>
      <c r="K150" s="13">
        <v>40</v>
      </c>
      <c r="L150" s="54">
        <v>6600</v>
      </c>
      <c r="M150" s="54">
        <v>0</v>
      </c>
      <c r="N150" s="17">
        <f t="shared" si="31"/>
        <v>6600</v>
      </c>
      <c r="O150" s="54">
        <v>6600</v>
      </c>
      <c r="P150" s="54">
        <v>0</v>
      </c>
      <c r="Q150" s="17">
        <f t="shared" si="32"/>
        <v>6600</v>
      </c>
      <c r="R150" s="60" t="s">
        <v>607</v>
      </c>
    </row>
    <row r="151" spans="1:20" ht="12.75" customHeight="1">
      <c r="A151" s="60">
        <v>6</v>
      </c>
      <c r="B151" s="22" t="s">
        <v>615</v>
      </c>
      <c r="C151" s="114" t="s">
        <v>636</v>
      </c>
      <c r="D151" s="13" t="s">
        <v>637</v>
      </c>
      <c r="E151" s="114" t="s">
        <v>638</v>
      </c>
      <c r="F151" s="114" t="s">
        <v>639</v>
      </c>
      <c r="G151" s="114" t="s">
        <v>640</v>
      </c>
      <c r="H151" s="13" t="s">
        <v>641</v>
      </c>
      <c r="I151" s="13" t="s">
        <v>642</v>
      </c>
      <c r="J151" s="115" t="s">
        <v>444</v>
      </c>
      <c r="K151" s="13">
        <v>182</v>
      </c>
      <c r="L151" s="24">
        <v>120000</v>
      </c>
      <c r="M151" s="24">
        <v>0</v>
      </c>
      <c r="N151" s="17">
        <f t="shared" si="31"/>
        <v>120000</v>
      </c>
      <c r="O151" s="24">
        <v>120000</v>
      </c>
      <c r="P151" s="24">
        <v>0</v>
      </c>
      <c r="Q151" s="17">
        <f t="shared" si="32"/>
        <v>120000</v>
      </c>
      <c r="R151" s="56" t="s">
        <v>507</v>
      </c>
    </row>
    <row r="152" spans="1:20" ht="12.75" customHeight="1">
      <c r="A152" s="380"/>
      <c r="B152" s="381"/>
      <c r="C152" s="381"/>
      <c r="D152" s="381"/>
      <c r="E152" s="381"/>
      <c r="F152" s="381"/>
      <c r="G152" s="381"/>
      <c r="H152" s="381"/>
      <c r="I152" s="381"/>
      <c r="J152" s="381"/>
      <c r="K152" s="382"/>
      <c r="L152" s="18">
        <f t="shared" ref="L152:Q152" si="33">SUM(L146:L151)</f>
        <v>698100</v>
      </c>
      <c r="M152" s="18">
        <f t="shared" si="33"/>
        <v>0</v>
      </c>
      <c r="N152" s="18">
        <f t="shared" si="33"/>
        <v>698100</v>
      </c>
      <c r="O152" s="18">
        <f t="shared" si="33"/>
        <v>698100</v>
      </c>
      <c r="P152" s="18">
        <f t="shared" si="33"/>
        <v>0</v>
      </c>
      <c r="Q152" s="18">
        <f t="shared" si="33"/>
        <v>698100</v>
      </c>
      <c r="R152" s="70"/>
    </row>
    <row r="153" spans="1:20" ht="32.1" customHeight="1">
      <c r="A153" s="368"/>
      <c r="B153" s="368"/>
      <c r="C153" s="368"/>
      <c r="D153" s="368"/>
      <c r="E153" s="368"/>
      <c r="F153" s="368"/>
      <c r="G153" s="368"/>
      <c r="H153" s="368"/>
      <c r="I153" s="368"/>
      <c r="J153" s="368"/>
      <c r="K153" s="368"/>
      <c r="L153" s="368"/>
      <c r="M153" s="368"/>
      <c r="N153" s="368"/>
      <c r="O153" s="368"/>
      <c r="P153" s="368"/>
      <c r="Q153" s="368"/>
      <c r="R153" s="368"/>
      <c r="T153" s="38"/>
    </row>
    <row r="154" spans="1:20" ht="32.1" customHeight="1">
      <c r="A154" s="55" t="s">
        <v>550</v>
      </c>
      <c r="B154" s="374" t="s">
        <v>124</v>
      </c>
      <c r="C154" s="375"/>
      <c r="D154" s="375"/>
      <c r="E154" s="375"/>
      <c r="F154" s="375"/>
      <c r="G154" s="375"/>
      <c r="H154" s="375"/>
      <c r="I154" s="375"/>
      <c r="J154" s="375"/>
      <c r="K154" s="376"/>
      <c r="L154" s="377" t="s">
        <v>648</v>
      </c>
      <c r="M154" s="377"/>
      <c r="N154" s="377"/>
      <c r="O154" s="377" t="s">
        <v>649</v>
      </c>
      <c r="P154" s="377"/>
      <c r="Q154" s="377"/>
      <c r="R154" s="409" t="s">
        <v>20</v>
      </c>
      <c r="S154" s="38"/>
    </row>
    <row r="155" spans="1:20" ht="42" customHeight="1">
      <c r="A155" s="56" t="s">
        <v>7</v>
      </c>
      <c r="B155" s="57" t="s">
        <v>29</v>
      </c>
      <c r="C155" s="57" t="s">
        <v>4</v>
      </c>
      <c r="D155" s="58" t="s">
        <v>5</v>
      </c>
      <c r="E155" s="58" t="s">
        <v>6</v>
      </c>
      <c r="F155" s="58" t="s">
        <v>8</v>
      </c>
      <c r="G155" s="58" t="s">
        <v>9</v>
      </c>
      <c r="H155" s="58" t="s">
        <v>22</v>
      </c>
      <c r="I155" s="58" t="s">
        <v>10</v>
      </c>
      <c r="J155" s="58" t="s">
        <v>11</v>
      </c>
      <c r="K155" s="56" t="s">
        <v>12</v>
      </c>
      <c r="L155" s="62" t="s">
        <v>13</v>
      </c>
      <c r="M155" s="56" t="s">
        <v>14</v>
      </c>
      <c r="N155" s="56" t="s">
        <v>3</v>
      </c>
      <c r="O155" s="62" t="s">
        <v>13</v>
      </c>
      <c r="P155" s="56" t="s">
        <v>14</v>
      </c>
      <c r="Q155" s="56" t="s">
        <v>3</v>
      </c>
      <c r="R155" s="410"/>
      <c r="S155" s="38"/>
    </row>
    <row r="156" spans="1:20" ht="12.75" customHeight="1">
      <c r="A156" s="60">
        <v>1</v>
      </c>
      <c r="B156" s="22" t="s">
        <v>643</v>
      </c>
      <c r="C156" s="23" t="s">
        <v>644</v>
      </c>
      <c r="D156" s="23" t="s">
        <v>645</v>
      </c>
      <c r="E156" s="23" t="s">
        <v>646</v>
      </c>
      <c r="F156" s="23" t="s">
        <v>127</v>
      </c>
      <c r="G156" s="23" t="s">
        <v>128</v>
      </c>
      <c r="H156" s="23" t="s">
        <v>721</v>
      </c>
      <c r="I156" s="23" t="s">
        <v>647</v>
      </c>
      <c r="J156" s="23" t="s">
        <v>444</v>
      </c>
      <c r="K156" s="24">
        <v>180</v>
      </c>
      <c r="L156" s="130">
        <v>261121</v>
      </c>
      <c r="M156" s="24">
        <v>0</v>
      </c>
      <c r="N156" s="17">
        <f>L156+M156</f>
        <v>261121</v>
      </c>
      <c r="O156" s="24">
        <f>L156</f>
        <v>261121</v>
      </c>
      <c r="P156" s="24">
        <v>0</v>
      </c>
      <c r="Q156" s="17">
        <f>O156+P156</f>
        <v>261121</v>
      </c>
      <c r="R156" s="60" t="s">
        <v>507</v>
      </c>
      <c r="T156" s="38"/>
    </row>
    <row r="157" spans="1:20" ht="12.75" customHeight="1">
      <c r="A157" s="380"/>
      <c r="B157" s="381"/>
      <c r="C157" s="381"/>
      <c r="D157" s="381"/>
      <c r="E157" s="381"/>
      <c r="F157" s="381"/>
      <c r="G157" s="381"/>
      <c r="H157" s="381"/>
      <c r="I157" s="381"/>
      <c r="J157" s="381"/>
      <c r="K157" s="382"/>
      <c r="L157" s="18">
        <f t="shared" ref="L157:Q157" si="34">SUM(L156:L156)</f>
        <v>261121</v>
      </c>
      <c r="M157" s="18">
        <f t="shared" si="34"/>
        <v>0</v>
      </c>
      <c r="N157" s="18">
        <f t="shared" si="34"/>
        <v>261121</v>
      </c>
      <c r="O157" s="18">
        <f t="shared" si="34"/>
        <v>261121</v>
      </c>
      <c r="P157" s="18">
        <f t="shared" si="34"/>
        <v>0</v>
      </c>
      <c r="Q157" s="18">
        <f t="shared" si="34"/>
        <v>261121</v>
      </c>
      <c r="R157" s="70"/>
    </row>
    <row r="158" spans="1:20" ht="36" customHeight="1">
      <c r="A158" s="368"/>
      <c r="B158" s="368"/>
      <c r="C158" s="368"/>
      <c r="D158" s="368"/>
      <c r="E158" s="368"/>
      <c r="F158" s="368"/>
      <c r="G158" s="368"/>
      <c r="H158" s="368"/>
      <c r="I158" s="368"/>
      <c r="J158" s="368"/>
      <c r="K158" s="368"/>
      <c r="L158" s="368"/>
      <c r="M158" s="368"/>
      <c r="N158" s="368"/>
      <c r="O158" s="368"/>
      <c r="P158" s="368"/>
      <c r="Q158" s="368"/>
      <c r="R158" s="368"/>
      <c r="T158" s="38"/>
    </row>
    <row r="159" spans="1:20" ht="31.5" customHeight="1">
      <c r="A159" s="55" t="s">
        <v>728</v>
      </c>
      <c r="B159" s="411" t="s">
        <v>655</v>
      </c>
      <c r="C159" s="412"/>
      <c r="D159" s="412"/>
      <c r="E159" s="412"/>
      <c r="F159" s="412"/>
      <c r="G159" s="412"/>
      <c r="H159" s="412"/>
      <c r="I159" s="412"/>
      <c r="J159" s="412"/>
      <c r="K159" s="413"/>
      <c r="L159" s="377" t="s">
        <v>437</v>
      </c>
      <c r="M159" s="377"/>
      <c r="N159" s="377"/>
      <c r="O159" s="377" t="s">
        <v>45</v>
      </c>
      <c r="P159" s="377"/>
      <c r="Q159" s="377"/>
      <c r="R159" s="401" t="s">
        <v>20</v>
      </c>
    </row>
    <row r="160" spans="1:20" ht="42" customHeight="1">
      <c r="A160" s="56" t="s">
        <v>7</v>
      </c>
      <c r="B160" s="57" t="s">
        <v>29</v>
      </c>
      <c r="C160" s="57" t="s">
        <v>4</v>
      </c>
      <c r="D160" s="58" t="s">
        <v>5</v>
      </c>
      <c r="E160" s="58" t="s">
        <v>6</v>
      </c>
      <c r="F160" s="58" t="s">
        <v>8</v>
      </c>
      <c r="G160" s="58" t="s">
        <v>9</v>
      </c>
      <c r="H160" s="58" t="s">
        <v>22</v>
      </c>
      <c r="I160" s="58" t="s">
        <v>10</v>
      </c>
      <c r="J160" s="58" t="s">
        <v>11</v>
      </c>
      <c r="K160" s="56" t="s">
        <v>12</v>
      </c>
      <c r="L160" s="218" t="s">
        <v>13</v>
      </c>
      <c r="M160" s="56" t="s">
        <v>14</v>
      </c>
      <c r="N160" s="56" t="s">
        <v>3</v>
      </c>
      <c r="O160" s="218" t="s">
        <v>13</v>
      </c>
      <c r="P160" s="56" t="s">
        <v>14</v>
      </c>
      <c r="Q160" s="56" t="s">
        <v>3</v>
      </c>
      <c r="R160" s="401"/>
    </row>
    <row r="161" spans="1:21" ht="13.5" customHeight="1">
      <c r="A161" s="60">
        <v>1</v>
      </c>
      <c r="B161" s="13" t="s">
        <v>656</v>
      </c>
      <c r="C161" s="13" t="s">
        <v>650</v>
      </c>
      <c r="D161" s="13" t="s">
        <v>657</v>
      </c>
      <c r="E161" s="13" t="s">
        <v>19</v>
      </c>
      <c r="F161" s="219" t="s">
        <v>152</v>
      </c>
      <c r="G161" s="219" t="s">
        <v>153</v>
      </c>
      <c r="H161" s="13" t="s">
        <v>658</v>
      </c>
      <c r="I161" s="220" t="s">
        <v>659</v>
      </c>
      <c r="J161" s="13" t="s">
        <v>429</v>
      </c>
      <c r="K161" s="150" t="s">
        <v>660</v>
      </c>
      <c r="L161" s="221">
        <v>146271</v>
      </c>
      <c r="M161" s="221">
        <v>359968</v>
      </c>
      <c r="N161" s="17">
        <f>L161+M161</f>
        <v>506239</v>
      </c>
      <c r="O161" s="221">
        <v>146271</v>
      </c>
      <c r="P161" s="221">
        <v>359968</v>
      </c>
      <c r="Q161" s="17">
        <f>O161+P161</f>
        <v>506239</v>
      </c>
      <c r="R161" s="60" t="s">
        <v>212</v>
      </c>
      <c r="S161" s="222"/>
    </row>
    <row r="162" spans="1:21" ht="12.75" customHeight="1">
      <c r="A162" s="402"/>
      <c r="B162" s="402"/>
      <c r="C162" s="402"/>
      <c r="D162" s="402"/>
      <c r="E162" s="402"/>
      <c r="F162" s="402"/>
      <c r="G162" s="402"/>
      <c r="H162" s="402"/>
      <c r="I162" s="402"/>
      <c r="J162" s="402"/>
      <c r="K162" s="402"/>
      <c r="L162" s="224">
        <v>146271</v>
      </c>
      <c r="M162" s="224">
        <v>359968</v>
      </c>
      <c r="N162" s="224">
        <f>SUM(N161:N161)</f>
        <v>506239</v>
      </c>
      <c r="O162" s="224">
        <f>SUM(O161:O161)</f>
        <v>146271</v>
      </c>
      <c r="P162" s="224">
        <f>SUM(P161:P161)</f>
        <v>359968</v>
      </c>
      <c r="Q162" s="224">
        <f>SUM(Q161:Q161)</f>
        <v>506239</v>
      </c>
      <c r="R162" s="223"/>
      <c r="U162" s="38"/>
    </row>
    <row r="163" spans="1:21" ht="36" customHeight="1">
      <c r="A163" s="368"/>
      <c r="B163" s="368"/>
      <c r="C163" s="368"/>
      <c r="D163" s="368"/>
      <c r="E163" s="368"/>
      <c r="F163" s="368"/>
      <c r="G163" s="368"/>
      <c r="H163" s="368"/>
      <c r="I163" s="368"/>
      <c r="J163" s="368"/>
      <c r="K163" s="368"/>
      <c r="L163" s="368"/>
      <c r="M163" s="368"/>
      <c r="N163" s="368"/>
      <c r="O163" s="368"/>
      <c r="P163" s="368"/>
      <c r="Q163" s="368"/>
      <c r="R163" s="368"/>
      <c r="T163" s="38"/>
    </row>
    <row r="164" spans="1:21" ht="31.5" customHeight="1">
      <c r="A164" s="55" t="s">
        <v>407</v>
      </c>
      <c r="B164" s="374" t="s">
        <v>670</v>
      </c>
      <c r="C164" s="375"/>
      <c r="D164" s="375"/>
      <c r="E164" s="375"/>
      <c r="F164" s="375"/>
      <c r="G164" s="375"/>
      <c r="H164" s="375"/>
      <c r="I164" s="375"/>
      <c r="J164" s="375"/>
      <c r="K164" s="376"/>
      <c r="L164" s="414" t="s">
        <v>44</v>
      </c>
      <c r="M164" s="415"/>
      <c r="N164" s="416"/>
      <c r="O164" s="414" t="s">
        <v>671</v>
      </c>
      <c r="P164" s="415"/>
      <c r="Q164" s="416"/>
      <c r="R164" s="378" t="s">
        <v>20</v>
      </c>
    </row>
    <row r="165" spans="1:21" ht="42" customHeight="1">
      <c r="A165" s="56" t="s">
        <v>7</v>
      </c>
      <c r="B165" s="57" t="s">
        <v>29</v>
      </c>
      <c r="C165" s="57" t="s">
        <v>4</v>
      </c>
      <c r="D165" s="58" t="s">
        <v>5</v>
      </c>
      <c r="E165" s="58" t="s">
        <v>6</v>
      </c>
      <c r="F165" s="58" t="s">
        <v>8</v>
      </c>
      <c r="G165" s="58" t="s">
        <v>9</v>
      </c>
      <c r="H165" s="58" t="s">
        <v>22</v>
      </c>
      <c r="I165" s="58" t="s">
        <v>10</v>
      </c>
      <c r="J165" s="58" t="s">
        <v>11</v>
      </c>
      <c r="K165" s="56" t="s">
        <v>12</v>
      </c>
      <c r="L165" s="62" t="s">
        <v>13</v>
      </c>
      <c r="M165" s="56" t="s">
        <v>14</v>
      </c>
      <c r="N165" s="56" t="s">
        <v>3</v>
      </c>
      <c r="O165" s="62" t="s">
        <v>13</v>
      </c>
      <c r="P165" s="56" t="s">
        <v>14</v>
      </c>
      <c r="Q165" s="56" t="s">
        <v>3</v>
      </c>
      <c r="R165" s="379"/>
    </row>
    <row r="166" spans="1:21" ht="13.8">
      <c r="A166" s="60">
        <v>1</v>
      </c>
      <c r="B166" s="13" t="s">
        <v>684</v>
      </c>
      <c r="C166" s="13" t="s">
        <v>672</v>
      </c>
      <c r="D166" s="13" t="s">
        <v>673</v>
      </c>
      <c r="E166" s="13" t="s">
        <v>25</v>
      </c>
      <c r="F166" s="13" t="s">
        <v>130</v>
      </c>
      <c r="G166" s="13" t="s">
        <v>61</v>
      </c>
      <c r="H166" s="13" t="s">
        <v>674</v>
      </c>
      <c r="I166" s="13" t="s">
        <v>675</v>
      </c>
      <c r="J166" s="13" t="s">
        <v>444</v>
      </c>
      <c r="K166" s="13" t="s">
        <v>497</v>
      </c>
      <c r="L166" s="12">
        <v>63000</v>
      </c>
      <c r="M166" s="12">
        <v>0</v>
      </c>
      <c r="N166" s="12">
        <f>L166+M166</f>
        <v>63000</v>
      </c>
      <c r="O166" s="12">
        <v>63000</v>
      </c>
      <c r="P166" s="12">
        <v>0</v>
      </c>
      <c r="Q166" s="12">
        <f>O166+P166</f>
        <v>63000</v>
      </c>
      <c r="R166" s="60" t="s">
        <v>445</v>
      </c>
    </row>
    <row r="167" spans="1:21" ht="13.8">
      <c r="A167" s="60">
        <v>2</v>
      </c>
      <c r="B167" s="13" t="s">
        <v>683</v>
      </c>
      <c r="C167" s="13" t="s">
        <v>676</v>
      </c>
      <c r="D167" s="13" t="s">
        <v>677</v>
      </c>
      <c r="E167" s="13" t="s">
        <v>678</v>
      </c>
      <c r="F167" s="13" t="s">
        <v>679</v>
      </c>
      <c r="G167" s="13" t="s">
        <v>680</v>
      </c>
      <c r="H167" s="13" t="s">
        <v>681</v>
      </c>
      <c r="I167" s="13" t="s">
        <v>682</v>
      </c>
      <c r="J167" s="13" t="s">
        <v>220</v>
      </c>
      <c r="K167" s="13" t="s">
        <v>595</v>
      </c>
      <c r="L167" s="12">
        <v>1200</v>
      </c>
      <c r="M167" s="12">
        <v>2800</v>
      </c>
      <c r="N167" s="12">
        <f>L167+M167</f>
        <v>4000</v>
      </c>
      <c r="O167" s="12">
        <v>1200</v>
      </c>
      <c r="P167" s="12">
        <v>2800</v>
      </c>
      <c r="Q167" s="12">
        <f>O167+P167</f>
        <v>4000</v>
      </c>
      <c r="R167" s="60" t="s">
        <v>507</v>
      </c>
    </row>
    <row r="168" spans="1:21" ht="12.75" customHeight="1">
      <c r="A168" s="380"/>
      <c r="B168" s="381"/>
      <c r="C168" s="381"/>
      <c r="D168" s="381"/>
      <c r="E168" s="381"/>
      <c r="F168" s="381"/>
      <c r="G168" s="381"/>
      <c r="H168" s="381"/>
      <c r="I168" s="381"/>
      <c r="J168" s="381"/>
      <c r="K168" s="382"/>
      <c r="L168" s="18">
        <f t="shared" ref="L168:Q168" si="35">SUM(L166:L167)</f>
        <v>64200</v>
      </c>
      <c r="M168" s="18">
        <f t="shared" si="35"/>
        <v>2800</v>
      </c>
      <c r="N168" s="18">
        <f t="shared" si="35"/>
        <v>67000</v>
      </c>
      <c r="O168" s="18">
        <f t="shared" si="35"/>
        <v>64200</v>
      </c>
      <c r="P168" s="18">
        <f t="shared" si="35"/>
        <v>2800</v>
      </c>
      <c r="Q168" s="18">
        <f t="shared" si="35"/>
        <v>67000</v>
      </c>
      <c r="R168" s="70"/>
    </row>
    <row r="169" spans="1:21" ht="36" customHeight="1">
      <c r="A169" s="368"/>
      <c r="B169" s="368"/>
      <c r="C169" s="368"/>
      <c r="D169" s="368"/>
      <c r="E169" s="368"/>
      <c r="F169" s="368"/>
      <c r="G169" s="368"/>
      <c r="H169" s="368"/>
      <c r="I169" s="368"/>
      <c r="J169" s="368"/>
      <c r="K169" s="368"/>
      <c r="L169" s="368"/>
      <c r="M169" s="368"/>
      <c r="N169" s="368"/>
      <c r="O169" s="368"/>
      <c r="P169" s="368"/>
      <c r="Q169" s="368"/>
      <c r="R169" s="368"/>
      <c r="T169" s="38"/>
    </row>
    <row r="170" spans="1:21" ht="32.1" customHeight="1">
      <c r="A170" s="55" t="s">
        <v>704</v>
      </c>
      <c r="B170" s="374" t="s">
        <v>685</v>
      </c>
      <c r="C170" s="375"/>
      <c r="D170" s="375"/>
      <c r="E170" s="375"/>
      <c r="F170" s="375"/>
      <c r="G170" s="375"/>
      <c r="H170" s="375"/>
      <c r="I170" s="375"/>
      <c r="J170" s="375"/>
      <c r="K170" s="376"/>
      <c r="L170" s="377" t="s">
        <v>437</v>
      </c>
      <c r="M170" s="377"/>
      <c r="N170" s="377"/>
      <c r="O170" s="377" t="s">
        <v>45</v>
      </c>
      <c r="P170" s="377"/>
      <c r="Q170" s="377"/>
      <c r="R170" s="378" t="s">
        <v>20</v>
      </c>
    </row>
    <row r="171" spans="1:21" ht="42" customHeight="1">
      <c r="A171" s="56" t="s">
        <v>7</v>
      </c>
      <c r="B171" s="57" t="s">
        <v>29</v>
      </c>
      <c r="C171" s="57" t="s">
        <v>4</v>
      </c>
      <c r="D171" s="58" t="s">
        <v>5</v>
      </c>
      <c r="E171" s="58" t="s">
        <v>6</v>
      </c>
      <c r="F171" s="58" t="s">
        <v>8</v>
      </c>
      <c r="G171" s="58" t="s">
        <v>9</v>
      </c>
      <c r="H171" s="58" t="s">
        <v>22</v>
      </c>
      <c r="I171" s="58" t="s">
        <v>10</v>
      </c>
      <c r="J171" s="58" t="s">
        <v>11</v>
      </c>
      <c r="K171" s="56" t="s">
        <v>12</v>
      </c>
      <c r="L171" s="62" t="s">
        <v>13</v>
      </c>
      <c r="M171" s="56" t="s">
        <v>14</v>
      </c>
      <c r="N171" s="56" t="s">
        <v>3</v>
      </c>
      <c r="O171" s="62" t="s">
        <v>13</v>
      </c>
      <c r="P171" s="56" t="s">
        <v>14</v>
      </c>
      <c r="Q171" s="56" t="s">
        <v>3</v>
      </c>
      <c r="R171" s="379"/>
    </row>
    <row r="172" spans="1:21" ht="12.75" customHeight="1">
      <c r="A172" s="60">
        <v>1</v>
      </c>
      <c r="B172" s="22" t="s">
        <v>686</v>
      </c>
      <c r="C172" s="23" t="s">
        <v>350</v>
      </c>
      <c r="D172" s="23" t="s">
        <v>687</v>
      </c>
      <c r="E172" s="23" t="s">
        <v>688</v>
      </c>
      <c r="F172" s="23" t="s">
        <v>63</v>
      </c>
      <c r="G172" s="23" t="s">
        <v>61</v>
      </c>
      <c r="H172" s="23" t="s">
        <v>689</v>
      </c>
      <c r="I172" s="23" t="s">
        <v>690</v>
      </c>
      <c r="J172" s="23" t="s">
        <v>444</v>
      </c>
      <c r="K172" s="34">
        <v>50</v>
      </c>
      <c r="L172" s="24">
        <v>37364</v>
      </c>
      <c r="M172" s="24">
        <v>0</v>
      </c>
      <c r="N172" s="17">
        <f t="shared" ref="N172" si="36">L172+M172</f>
        <v>37364</v>
      </c>
      <c r="O172" s="24">
        <v>37364</v>
      </c>
      <c r="P172" s="24">
        <v>0</v>
      </c>
      <c r="Q172" s="17">
        <f t="shared" ref="Q172" si="37">O172+P172</f>
        <v>37364</v>
      </c>
      <c r="R172" s="132" t="s">
        <v>607</v>
      </c>
    </row>
    <row r="173" spans="1:21" ht="12.75" customHeight="1">
      <c r="A173" s="380"/>
      <c r="B173" s="381"/>
      <c r="C173" s="381"/>
      <c r="D173" s="381"/>
      <c r="E173" s="381"/>
      <c r="F173" s="381"/>
      <c r="G173" s="381"/>
      <c r="H173" s="381"/>
      <c r="I173" s="381"/>
      <c r="J173" s="381"/>
      <c r="K173" s="382"/>
      <c r="L173" s="18">
        <f t="shared" ref="L173:Q173" si="38">SUM(L172:L172)</f>
        <v>37364</v>
      </c>
      <c r="M173" s="18">
        <f t="shared" si="38"/>
        <v>0</v>
      </c>
      <c r="N173" s="18">
        <f t="shared" si="38"/>
        <v>37364</v>
      </c>
      <c r="O173" s="18">
        <f t="shared" si="38"/>
        <v>37364</v>
      </c>
      <c r="P173" s="18">
        <f t="shared" si="38"/>
        <v>0</v>
      </c>
      <c r="Q173" s="18">
        <f t="shared" si="38"/>
        <v>37364</v>
      </c>
      <c r="R173" s="70"/>
    </row>
    <row r="174" spans="1:21" ht="36" customHeight="1">
      <c r="A174" s="368"/>
      <c r="B174" s="368"/>
      <c r="C174" s="368"/>
      <c r="D174" s="368"/>
      <c r="E174" s="368"/>
      <c r="F174" s="368"/>
      <c r="G174" s="368"/>
      <c r="H174" s="368"/>
      <c r="I174" s="368"/>
      <c r="J174" s="368"/>
      <c r="K174" s="368"/>
      <c r="L174" s="368"/>
      <c r="M174" s="368"/>
      <c r="N174" s="368"/>
      <c r="O174" s="368"/>
      <c r="P174" s="368"/>
      <c r="Q174" s="368"/>
      <c r="R174" s="368"/>
      <c r="T174" s="38"/>
    </row>
    <row r="175" spans="1:21" ht="32.1" customHeight="1">
      <c r="A175" s="55" t="s">
        <v>435</v>
      </c>
      <c r="B175" s="374" t="s">
        <v>692</v>
      </c>
      <c r="C175" s="375"/>
      <c r="D175" s="375"/>
      <c r="E175" s="375"/>
      <c r="F175" s="375"/>
      <c r="G175" s="375"/>
      <c r="H175" s="375"/>
      <c r="I175" s="375"/>
      <c r="J175" s="375"/>
      <c r="K175" s="376"/>
      <c r="L175" s="377" t="s">
        <v>44</v>
      </c>
      <c r="M175" s="377"/>
      <c r="N175" s="377"/>
      <c r="O175" s="377" t="s">
        <v>501</v>
      </c>
      <c r="P175" s="377"/>
      <c r="Q175" s="377"/>
      <c r="R175" s="378" t="s">
        <v>20</v>
      </c>
      <c r="T175" s="38"/>
    </row>
    <row r="176" spans="1:21" ht="42" customHeight="1">
      <c r="A176" s="56" t="s">
        <v>7</v>
      </c>
      <c r="B176" s="57" t="s">
        <v>29</v>
      </c>
      <c r="C176" s="57" t="s">
        <v>4</v>
      </c>
      <c r="D176" s="58" t="s">
        <v>5</v>
      </c>
      <c r="E176" s="58" t="s">
        <v>6</v>
      </c>
      <c r="F176" s="58" t="s">
        <v>8</v>
      </c>
      <c r="G176" s="58" t="s">
        <v>9</v>
      </c>
      <c r="H176" s="58" t="s">
        <v>22</v>
      </c>
      <c r="I176" s="58" t="s">
        <v>10</v>
      </c>
      <c r="J176" s="58" t="s">
        <v>11</v>
      </c>
      <c r="K176" s="56" t="s">
        <v>12</v>
      </c>
      <c r="L176" s="62" t="s">
        <v>13</v>
      </c>
      <c r="M176" s="56" t="s">
        <v>14</v>
      </c>
      <c r="N176" s="56" t="s">
        <v>3</v>
      </c>
      <c r="O176" s="62" t="s">
        <v>13</v>
      </c>
      <c r="P176" s="56" t="s">
        <v>14</v>
      </c>
      <c r="Q176" s="56" t="s">
        <v>3</v>
      </c>
      <c r="R176" s="379"/>
      <c r="T176" s="38"/>
    </row>
    <row r="177" spans="1:20" ht="12.75" customHeight="1">
      <c r="A177" s="60">
        <v>1</v>
      </c>
      <c r="B177" s="13" t="s">
        <v>5117</v>
      </c>
      <c r="C177" s="13" t="s">
        <v>350</v>
      </c>
      <c r="D177" s="13" t="s">
        <v>693</v>
      </c>
      <c r="E177" s="13"/>
      <c r="F177" s="13" t="s">
        <v>57</v>
      </c>
      <c r="G177" s="13" t="s">
        <v>58</v>
      </c>
      <c r="H177" s="23" t="s">
        <v>694</v>
      </c>
      <c r="I177" s="23" t="s">
        <v>695</v>
      </c>
      <c r="J177" s="23" t="s">
        <v>444</v>
      </c>
      <c r="K177" s="34">
        <v>40</v>
      </c>
      <c r="L177" s="17">
        <v>49508</v>
      </c>
      <c r="M177" s="17">
        <v>0</v>
      </c>
      <c r="N177" s="17">
        <f>L177+M177</f>
        <v>49508</v>
      </c>
      <c r="O177" s="17">
        <v>49508</v>
      </c>
      <c r="P177" s="17">
        <v>0</v>
      </c>
      <c r="Q177" s="17">
        <f>O177+P177</f>
        <v>49508</v>
      </c>
      <c r="R177" s="60" t="s">
        <v>507</v>
      </c>
      <c r="S177" s="107"/>
      <c r="T177" s="38"/>
    </row>
    <row r="178" spans="1:20" ht="12.75" customHeight="1">
      <c r="A178" s="380"/>
      <c r="B178" s="381"/>
      <c r="C178" s="381"/>
      <c r="D178" s="381"/>
      <c r="E178" s="381"/>
      <c r="F178" s="381"/>
      <c r="G178" s="381"/>
      <c r="H178" s="381"/>
      <c r="I178" s="381"/>
      <c r="J178" s="381"/>
      <c r="K178" s="382"/>
      <c r="L178" s="18">
        <f t="shared" ref="L178:Q178" si="39">SUM(L177:L177)</f>
        <v>49508</v>
      </c>
      <c r="M178" s="18">
        <f t="shared" si="39"/>
        <v>0</v>
      </c>
      <c r="N178" s="18">
        <f t="shared" si="39"/>
        <v>49508</v>
      </c>
      <c r="O178" s="18">
        <f t="shared" si="39"/>
        <v>49508</v>
      </c>
      <c r="P178" s="18">
        <f t="shared" si="39"/>
        <v>0</v>
      </c>
      <c r="Q178" s="18">
        <f t="shared" si="39"/>
        <v>49508</v>
      </c>
      <c r="R178" s="70"/>
      <c r="T178" s="38"/>
    </row>
    <row r="179" spans="1:20" ht="36" customHeight="1">
      <c r="A179" s="368"/>
      <c r="B179" s="368"/>
      <c r="C179" s="368"/>
      <c r="D179" s="368"/>
      <c r="E179" s="368"/>
      <c r="F179" s="368"/>
      <c r="G179" s="368"/>
      <c r="H179" s="368"/>
      <c r="I179" s="368"/>
      <c r="J179" s="368"/>
      <c r="K179" s="368"/>
      <c r="L179" s="368"/>
      <c r="M179" s="368"/>
      <c r="N179" s="368"/>
      <c r="O179" s="368"/>
      <c r="P179" s="368"/>
      <c r="Q179" s="368"/>
    </row>
    <row r="180" spans="1:20" ht="31.5" customHeight="1">
      <c r="A180" s="55" t="s">
        <v>577</v>
      </c>
      <c r="B180" s="374" t="s">
        <v>706</v>
      </c>
      <c r="C180" s="375"/>
      <c r="D180" s="375"/>
      <c r="E180" s="375"/>
      <c r="F180" s="375"/>
      <c r="G180" s="375"/>
      <c r="H180" s="375"/>
      <c r="I180" s="375"/>
      <c r="J180" s="375"/>
      <c r="K180" s="376"/>
      <c r="L180" s="377" t="s">
        <v>437</v>
      </c>
      <c r="M180" s="377"/>
      <c r="N180" s="377"/>
      <c r="O180" s="377" t="s">
        <v>707</v>
      </c>
      <c r="P180" s="377"/>
      <c r="Q180" s="377"/>
      <c r="R180" s="378" t="s">
        <v>20</v>
      </c>
    </row>
    <row r="181" spans="1:20" ht="42" customHeight="1">
      <c r="A181" s="56" t="s">
        <v>7</v>
      </c>
      <c r="B181" s="57" t="s">
        <v>29</v>
      </c>
      <c r="C181" s="57" t="s">
        <v>4</v>
      </c>
      <c r="D181" s="58" t="s">
        <v>5</v>
      </c>
      <c r="E181" s="58" t="s">
        <v>6</v>
      </c>
      <c r="F181" s="58" t="s">
        <v>8</v>
      </c>
      <c r="G181" s="58" t="s">
        <v>9</v>
      </c>
      <c r="H181" s="58" t="s">
        <v>22</v>
      </c>
      <c r="I181" s="58" t="s">
        <v>10</v>
      </c>
      <c r="J181" s="58" t="s">
        <v>11</v>
      </c>
      <c r="K181" s="56" t="s">
        <v>12</v>
      </c>
      <c r="L181" s="62" t="s">
        <v>13</v>
      </c>
      <c r="M181" s="56" t="s">
        <v>14</v>
      </c>
      <c r="N181" s="56" t="s">
        <v>3</v>
      </c>
      <c r="O181" s="62" t="s">
        <v>13</v>
      </c>
      <c r="P181" s="56" t="s">
        <v>14</v>
      </c>
      <c r="Q181" s="56" t="s">
        <v>3</v>
      </c>
      <c r="R181" s="379"/>
    </row>
    <row r="182" spans="1:20" ht="15" customHeight="1">
      <c r="A182" s="60">
        <v>1</v>
      </c>
      <c r="B182" s="90" t="s">
        <v>5118</v>
      </c>
      <c r="C182" s="23" t="s">
        <v>350</v>
      </c>
      <c r="D182" s="23" t="s">
        <v>708</v>
      </c>
      <c r="E182" s="23">
        <v>90</v>
      </c>
      <c r="F182" s="23" t="s">
        <v>127</v>
      </c>
      <c r="G182" s="23" t="s">
        <v>128</v>
      </c>
      <c r="H182" s="23" t="s">
        <v>709</v>
      </c>
      <c r="I182" s="23" t="s">
        <v>710</v>
      </c>
      <c r="J182" s="23" t="s">
        <v>241</v>
      </c>
      <c r="K182" s="34">
        <v>40</v>
      </c>
      <c r="L182" s="24">
        <v>80221</v>
      </c>
      <c r="M182" s="24">
        <v>0</v>
      </c>
      <c r="N182" s="17">
        <f>L182+M182</f>
        <v>80221</v>
      </c>
      <c r="O182" s="24">
        <v>80221</v>
      </c>
      <c r="P182" s="24">
        <v>0</v>
      </c>
      <c r="Q182" s="17">
        <f>O182+P182</f>
        <v>80221</v>
      </c>
      <c r="R182" s="60" t="s">
        <v>711</v>
      </c>
    </row>
    <row r="183" spans="1:20" ht="12.75" customHeight="1">
      <c r="A183" s="380"/>
      <c r="B183" s="381"/>
      <c r="C183" s="381"/>
      <c r="D183" s="381"/>
      <c r="E183" s="381"/>
      <c r="F183" s="381"/>
      <c r="G183" s="381"/>
      <c r="H183" s="381"/>
      <c r="I183" s="381"/>
      <c r="J183" s="381"/>
      <c r="K183" s="382"/>
      <c r="L183" s="18">
        <f t="shared" ref="L183:Q183" si="40">SUM(L182:L182)</f>
        <v>80221</v>
      </c>
      <c r="M183" s="18">
        <f t="shared" si="40"/>
        <v>0</v>
      </c>
      <c r="N183" s="18">
        <f t="shared" si="40"/>
        <v>80221</v>
      </c>
      <c r="O183" s="18">
        <f t="shared" si="40"/>
        <v>80221</v>
      </c>
      <c r="P183" s="18">
        <f t="shared" si="40"/>
        <v>0</v>
      </c>
      <c r="Q183" s="18">
        <f t="shared" si="40"/>
        <v>80221</v>
      </c>
      <c r="R183" s="70"/>
    </row>
    <row r="184" spans="1:20" ht="36" customHeight="1">
      <c r="A184" s="368"/>
      <c r="B184" s="368"/>
      <c r="C184" s="368"/>
      <c r="D184" s="368"/>
      <c r="E184" s="368"/>
      <c r="F184" s="368"/>
      <c r="G184" s="368"/>
      <c r="H184" s="368"/>
      <c r="I184" s="368"/>
      <c r="J184" s="368"/>
      <c r="K184" s="368"/>
      <c r="L184" s="368"/>
      <c r="M184" s="368"/>
      <c r="N184" s="368"/>
      <c r="O184" s="368"/>
      <c r="P184" s="368"/>
      <c r="Q184" s="368"/>
    </row>
    <row r="185" spans="1:20" ht="32.1" customHeight="1">
      <c r="A185" s="55" t="s">
        <v>688</v>
      </c>
      <c r="B185" s="374" t="s">
        <v>696</v>
      </c>
      <c r="C185" s="375"/>
      <c r="D185" s="375"/>
      <c r="E185" s="375"/>
      <c r="F185" s="375"/>
      <c r="G185" s="375"/>
      <c r="H185" s="375"/>
      <c r="I185" s="375"/>
      <c r="J185" s="375"/>
      <c r="K185" s="376"/>
      <c r="L185" s="414" t="s">
        <v>44</v>
      </c>
      <c r="M185" s="415"/>
      <c r="N185" s="416"/>
      <c r="O185" s="414" t="s">
        <v>671</v>
      </c>
      <c r="P185" s="415"/>
      <c r="Q185" s="416"/>
      <c r="R185" s="378" t="s">
        <v>20</v>
      </c>
    </row>
    <row r="186" spans="1:20" ht="42" customHeight="1">
      <c r="A186" s="56" t="s">
        <v>7</v>
      </c>
      <c r="B186" s="57" t="s">
        <v>29</v>
      </c>
      <c r="C186" s="57" t="s">
        <v>4</v>
      </c>
      <c r="D186" s="58" t="s">
        <v>5</v>
      </c>
      <c r="E186" s="58" t="s">
        <v>6</v>
      </c>
      <c r="F186" s="58" t="s">
        <v>8</v>
      </c>
      <c r="G186" s="58" t="s">
        <v>9</v>
      </c>
      <c r="H186" s="58" t="s">
        <v>22</v>
      </c>
      <c r="I186" s="58" t="s">
        <v>10</v>
      </c>
      <c r="J186" s="58" t="s">
        <v>11</v>
      </c>
      <c r="K186" s="56" t="s">
        <v>12</v>
      </c>
      <c r="L186" s="62" t="s">
        <v>13</v>
      </c>
      <c r="M186" s="56" t="s">
        <v>14</v>
      </c>
      <c r="N186" s="56" t="s">
        <v>3</v>
      </c>
      <c r="O186" s="62" t="s">
        <v>13</v>
      </c>
      <c r="P186" s="56" t="s">
        <v>14</v>
      </c>
      <c r="Q186" s="56" t="s">
        <v>3</v>
      </c>
      <c r="R186" s="379"/>
    </row>
    <row r="187" spans="1:20" ht="12.75" customHeight="1">
      <c r="A187" s="60">
        <v>1</v>
      </c>
      <c r="B187" s="22" t="s">
        <v>697</v>
      </c>
      <c r="C187" s="23" t="s">
        <v>698</v>
      </c>
      <c r="D187" s="23" t="s">
        <v>578</v>
      </c>
      <c r="E187" s="23" t="s">
        <v>371</v>
      </c>
      <c r="F187" s="23" t="s">
        <v>132</v>
      </c>
      <c r="G187" s="23" t="s">
        <v>133</v>
      </c>
      <c r="H187" s="23" t="s">
        <v>699</v>
      </c>
      <c r="I187" s="23" t="s">
        <v>700</v>
      </c>
      <c r="J187" s="23" t="s">
        <v>241</v>
      </c>
      <c r="K187" s="34" t="s">
        <v>497</v>
      </c>
      <c r="L187" s="24">
        <v>47173</v>
      </c>
      <c r="M187" s="24">
        <v>0</v>
      </c>
      <c r="N187" s="17">
        <f>L187+M187</f>
        <v>47173</v>
      </c>
      <c r="O187" s="24">
        <v>47173</v>
      </c>
      <c r="P187" s="24">
        <v>0</v>
      </c>
      <c r="Q187" s="17">
        <f>O187+P187</f>
        <v>47173</v>
      </c>
      <c r="R187" s="60" t="s">
        <v>507</v>
      </c>
    </row>
    <row r="188" spans="1:20" ht="12.75" customHeight="1">
      <c r="A188" s="60">
        <v>2</v>
      </c>
      <c r="B188" s="22" t="s">
        <v>697</v>
      </c>
      <c r="C188" s="23" t="s">
        <v>701</v>
      </c>
      <c r="D188" s="23" t="s">
        <v>578</v>
      </c>
      <c r="E188" s="23" t="s">
        <v>371</v>
      </c>
      <c r="F188" s="23" t="s">
        <v>132</v>
      </c>
      <c r="G188" s="23" t="s">
        <v>133</v>
      </c>
      <c r="H188" s="23" t="s">
        <v>702</v>
      </c>
      <c r="I188" s="23" t="s">
        <v>703</v>
      </c>
      <c r="J188" s="23" t="s">
        <v>241</v>
      </c>
      <c r="K188" s="34" t="s">
        <v>704</v>
      </c>
      <c r="L188" s="24">
        <v>10233</v>
      </c>
      <c r="M188" s="24">
        <v>0</v>
      </c>
      <c r="N188" s="17">
        <f>L188+M188</f>
        <v>10233</v>
      </c>
      <c r="O188" s="24">
        <v>10233</v>
      </c>
      <c r="P188" s="24">
        <v>0</v>
      </c>
      <c r="Q188" s="17">
        <f>O188+P188</f>
        <v>10233</v>
      </c>
      <c r="R188" s="60" t="s">
        <v>507</v>
      </c>
    </row>
    <row r="189" spans="1:20" ht="12.75" customHeight="1">
      <c r="A189" s="380"/>
      <c r="B189" s="381"/>
      <c r="C189" s="381"/>
      <c r="D189" s="381"/>
      <c r="E189" s="381"/>
      <c r="F189" s="381"/>
      <c r="G189" s="381"/>
      <c r="H189" s="381"/>
      <c r="I189" s="381"/>
      <c r="J189" s="381"/>
      <c r="K189" s="382"/>
      <c r="L189" s="18">
        <f t="shared" ref="L189:Q189" si="41">SUM(L187:L188)</f>
        <v>57406</v>
      </c>
      <c r="M189" s="18">
        <f t="shared" si="41"/>
        <v>0</v>
      </c>
      <c r="N189" s="18">
        <f t="shared" si="41"/>
        <v>57406</v>
      </c>
      <c r="O189" s="18">
        <f t="shared" si="41"/>
        <v>57406</v>
      </c>
      <c r="P189" s="18">
        <f t="shared" si="41"/>
        <v>0</v>
      </c>
      <c r="Q189" s="18">
        <f t="shared" si="41"/>
        <v>57406</v>
      </c>
      <c r="R189" s="70"/>
    </row>
    <row r="190" spans="1:20" ht="36" customHeight="1">
      <c r="A190" s="368"/>
      <c r="B190" s="368"/>
      <c r="C190" s="368"/>
      <c r="D190" s="368"/>
      <c r="E190" s="368"/>
      <c r="F190" s="368"/>
      <c r="G190" s="368"/>
      <c r="H190" s="368"/>
      <c r="I190" s="368"/>
      <c r="J190" s="368"/>
      <c r="K190" s="368"/>
      <c r="L190" s="368"/>
      <c r="M190" s="368"/>
      <c r="N190" s="368"/>
      <c r="O190" s="368"/>
      <c r="P190" s="368"/>
      <c r="Q190" s="368"/>
    </row>
    <row r="191" spans="1:20" ht="31.5" customHeight="1">
      <c r="A191" s="55" t="s">
        <v>667</v>
      </c>
      <c r="B191" s="374" t="s">
        <v>712</v>
      </c>
      <c r="C191" s="375"/>
      <c r="D191" s="375"/>
      <c r="E191" s="375"/>
      <c r="F191" s="375"/>
      <c r="G191" s="375"/>
      <c r="H191" s="375"/>
      <c r="I191" s="375"/>
      <c r="J191" s="375"/>
      <c r="K191" s="376"/>
      <c r="L191" s="377" t="s">
        <v>437</v>
      </c>
      <c r="M191" s="377"/>
      <c r="N191" s="377"/>
      <c r="O191" s="377" t="s">
        <v>45</v>
      </c>
      <c r="P191" s="377"/>
      <c r="Q191" s="377"/>
      <c r="R191" s="378" t="s">
        <v>20</v>
      </c>
    </row>
    <row r="192" spans="1:20" ht="42" customHeight="1">
      <c r="A192" s="56" t="s">
        <v>7</v>
      </c>
      <c r="B192" s="57" t="s">
        <v>29</v>
      </c>
      <c r="C192" s="57" t="s">
        <v>4</v>
      </c>
      <c r="D192" s="58" t="s">
        <v>5</v>
      </c>
      <c r="E192" s="58" t="s">
        <v>6</v>
      </c>
      <c r="F192" s="58" t="s">
        <v>8</v>
      </c>
      <c r="G192" s="58" t="s">
        <v>9</v>
      </c>
      <c r="H192" s="58" t="s">
        <v>22</v>
      </c>
      <c r="I192" s="58" t="s">
        <v>10</v>
      </c>
      <c r="J192" s="58" t="s">
        <v>11</v>
      </c>
      <c r="K192" s="56" t="s">
        <v>12</v>
      </c>
      <c r="L192" s="62" t="s">
        <v>13</v>
      </c>
      <c r="M192" s="56" t="s">
        <v>14</v>
      </c>
      <c r="N192" s="56" t="s">
        <v>3</v>
      </c>
      <c r="O192" s="62" t="s">
        <v>13</v>
      </c>
      <c r="P192" s="56" t="s">
        <v>14</v>
      </c>
      <c r="Q192" s="56" t="s">
        <v>3</v>
      </c>
      <c r="R192" s="379"/>
    </row>
    <row r="193" spans="1:21" ht="12.75" customHeight="1">
      <c r="A193" s="60">
        <v>1</v>
      </c>
      <c r="B193" s="133" t="s">
        <v>713</v>
      </c>
      <c r="C193" s="134" t="s">
        <v>714</v>
      </c>
      <c r="D193" s="134" t="s">
        <v>715</v>
      </c>
      <c r="E193" s="134" t="s">
        <v>716</v>
      </c>
      <c r="F193" s="134" t="s">
        <v>717</v>
      </c>
      <c r="G193" s="134" t="s">
        <v>61</v>
      </c>
      <c r="H193" s="13" t="s">
        <v>718</v>
      </c>
      <c r="I193" s="134" t="s">
        <v>719</v>
      </c>
      <c r="J193" s="134" t="s">
        <v>444</v>
      </c>
      <c r="K193" s="135">
        <v>50</v>
      </c>
      <c r="L193" s="97">
        <v>35000</v>
      </c>
      <c r="M193" s="97">
        <v>0</v>
      </c>
      <c r="N193" s="17">
        <f>L193+M193</f>
        <v>35000</v>
      </c>
      <c r="O193" s="97">
        <v>35000</v>
      </c>
      <c r="P193" s="97">
        <v>0</v>
      </c>
      <c r="Q193" s="17">
        <f>O193+P193</f>
        <v>35000</v>
      </c>
      <c r="R193" s="60" t="s">
        <v>607</v>
      </c>
      <c r="S193" s="107"/>
      <c r="T193" s="38"/>
    </row>
    <row r="194" spans="1:21" ht="12.75" customHeight="1">
      <c r="A194" s="380"/>
      <c r="B194" s="381"/>
      <c r="C194" s="381"/>
      <c r="D194" s="381"/>
      <c r="E194" s="381"/>
      <c r="F194" s="381"/>
      <c r="G194" s="381"/>
      <c r="H194" s="381"/>
      <c r="I194" s="381"/>
      <c r="J194" s="381"/>
      <c r="K194" s="382"/>
      <c r="L194" s="18">
        <f t="shared" ref="L194:Q194" si="42">SUM(L193:L193)</f>
        <v>35000</v>
      </c>
      <c r="M194" s="18">
        <f t="shared" si="42"/>
        <v>0</v>
      </c>
      <c r="N194" s="18">
        <f t="shared" si="42"/>
        <v>35000</v>
      </c>
      <c r="O194" s="18">
        <f t="shared" si="42"/>
        <v>35000</v>
      </c>
      <c r="P194" s="18">
        <f t="shared" si="42"/>
        <v>0</v>
      </c>
      <c r="Q194" s="18">
        <f t="shared" si="42"/>
        <v>35000</v>
      </c>
      <c r="R194" s="70"/>
      <c r="U194" s="38"/>
    </row>
    <row r="195" spans="1:21" ht="36" customHeight="1">
      <c r="A195" s="368"/>
      <c r="B195" s="368"/>
      <c r="C195" s="368"/>
      <c r="D195" s="368"/>
      <c r="E195" s="368"/>
      <c r="F195" s="368"/>
      <c r="G195" s="368"/>
      <c r="H195" s="368"/>
      <c r="I195" s="368"/>
      <c r="J195" s="368"/>
      <c r="K195" s="368"/>
      <c r="L195" s="368"/>
      <c r="M195" s="368"/>
      <c r="N195" s="368"/>
      <c r="O195" s="368"/>
      <c r="P195" s="368"/>
      <c r="Q195" s="368"/>
    </row>
    <row r="196" spans="1:21" ht="31.95" customHeight="1">
      <c r="A196" s="55" t="s">
        <v>917</v>
      </c>
      <c r="B196" s="374" t="s">
        <v>94</v>
      </c>
      <c r="C196" s="375"/>
      <c r="D196" s="375"/>
      <c r="E196" s="375"/>
      <c r="F196" s="375"/>
      <c r="G196" s="375"/>
      <c r="H196" s="375"/>
      <c r="I196" s="375"/>
      <c r="J196" s="375"/>
      <c r="K196" s="376"/>
      <c r="L196" s="377" t="s">
        <v>44</v>
      </c>
      <c r="M196" s="377"/>
      <c r="N196" s="377"/>
      <c r="O196" s="377" t="s">
        <v>596</v>
      </c>
      <c r="P196" s="377"/>
      <c r="Q196" s="377"/>
      <c r="R196" s="423" t="s">
        <v>20</v>
      </c>
    </row>
    <row r="197" spans="1:21" s="140" customFormat="1" ht="42" customHeight="1">
      <c r="A197" s="136" t="s">
        <v>7</v>
      </c>
      <c r="B197" s="137" t="s">
        <v>29</v>
      </c>
      <c r="C197" s="137" t="s">
        <v>4</v>
      </c>
      <c r="D197" s="138" t="s">
        <v>5</v>
      </c>
      <c r="E197" s="138" t="s">
        <v>6</v>
      </c>
      <c r="F197" s="138" t="s">
        <v>8</v>
      </c>
      <c r="G197" s="138" t="s">
        <v>9</v>
      </c>
      <c r="H197" s="138" t="s">
        <v>22</v>
      </c>
      <c r="I197" s="138" t="s">
        <v>10</v>
      </c>
      <c r="J197" s="138" t="s">
        <v>11</v>
      </c>
      <c r="K197" s="136" t="s">
        <v>12</v>
      </c>
      <c r="L197" s="139" t="s">
        <v>13</v>
      </c>
      <c r="M197" s="136" t="s">
        <v>14</v>
      </c>
      <c r="N197" s="136" t="s">
        <v>3</v>
      </c>
      <c r="O197" s="139" t="s">
        <v>13</v>
      </c>
      <c r="P197" s="136" t="s">
        <v>14</v>
      </c>
      <c r="Q197" s="136" t="s">
        <v>3</v>
      </c>
      <c r="R197" s="424"/>
    </row>
    <row r="198" spans="1:21" ht="14.4" customHeight="1">
      <c r="A198" s="60">
        <v>1</v>
      </c>
      <c r="B198" s="22" t="s">
        <v>94</v>
      </c>
      <c r="C198" s="23" t="s">
        <v>722</v>
      </c>
      <c r="D198" s="23" t="s">
        <v>723</v>
      </c>
      <c r="E198" s="23" t="s">
        <v>595</v>
      </c>
      <c r="F198" s="23" t="s">
        <v>97</v>
      </c>
      <c r="G198" s="23" t="s">
        <v>98</v>
      </c>
      <c r="H198" s="23" t="s">
        <v>724</v>
      </c>
      <c r="I198" s="23" t="s">
        <v>725</v>
      </c>
      <c r="J198" s="23" t="s">
        <v>220</v>
      </c>
      <c r="K198" s="24">
        <v>40</v>
      </c>
      <c r="L198" s="24">
        <v>6784</v>
      </c>
      <c r="M198" s="24">
        <v>18646</v>
      </c>
      <c r="N198" s="17">
        <f>L198+M198</f>
        <v>25430</v>
      </c>
      <c r="O198" s="24">
        <v>6784</v>
      </c>
      <c r="P198" s="24">
        <v>18646</v>
      </c>
      <c r="Q198" s="17">
        <f>O198+P198</f>
        <v>25430</v>
      </c>
      <c r="R198" s="60" t="s">
        <v>212</v>
      </c>
    </row>
    <row r="199" spans="1:21" ht="14.4" customHeight="1">
      <c r="A199" s="60">
        <v>2</v>
      </c>
      <c r="B199" s="22" t="s">
        <v>94</v>
      </c>
      <c r="C199" s="23" t="s">
        <v>722</v>
      </c>
      <c r="D199" s="23" t="s">
        <v>723</v>
      </c>
      <c r="E199" s="23">
        <v>7</v>
      </c>
      <c r="F199" s="23" t="s">
        <v>97</v>
      </c>
      <c r="G199" s="23" t="s">
        <v>98</v>
      </c>
      <c r="H199" s="23" t="s">
        <v>726</v>
      </c>
      <c r="I199" s="23" t="s">
        <v>727</v>
      </c>
      <c r="J199" s="23" t="s">
        <v>220</v>
      </c>
      <c r="K199" s="24">
        <v>40</v>
      </c>
      <c r="L199" s="24">
        <v>10719</v>
      </c>
      <c r="M199" s="24">
        <v>23003</v>
      </c>
      <c r="N199" s="17">
        <f t="shared" ref="N199" si="43">L199+M199</f>
        <v>33722</v>
      </c>
      <c r="O199" s="24">
        <v>10719</v>
      </c>
      <c r="P199" s="24">
        <v>23003</v>
      </c>
      <c r="Q199" s="17">
        <f t="shared" ref="Q199" si="44">O199+P199</f>
        <v>33722</v>
      </c>
      <c r="R199" s="60" t="s">
        <v>212</v>
      </c>
    </row>
    <row r="200" spans="1:21" ht="14.4" customHeight="1">
      <c r="A200" s="380"/>
      <c r="B200" s="381"/>
      <c r="C200" s="381"/>
      <c r="D200" s="381"/>
      <c r="E200" s="381"/>
      <c r="F200" s="381"/>
      <c r="G200" s="381"/>
      <c r="H200" s="381"/>
      <c r="I200" s="381"/>
      <c r="J200" s="381"/>
      <c r="K200" s="382"/>
      <c r="L200" s="18">
        <f t="shared" ref="L200:Q200" si="45">SUM(L198:L199)</f>
        <v>17503</v>
      </c>
      <c r="M200" s="18">
        <f t="shared" si="45"/>
        <v>41649</v>
      </c>
      <c r="N200" s="18">
        <f t="shared" si="45"/>
        <v>59152</v>
      </c>
      <c r="O200" s="18">
        <f t="shared" si="45"/>
        <v>17503</v>
      </c>
      <c r="P200" s="18">
        <f t="shared" si="45"/>
        <v>41649</v>
      </c>
      <c r="Q200" s="18">
        <f t="shared" si="45"/>
        <v>59152</v>
      </c>
      <c r="R200" s="70"/>
    </row>
    <row r="201" spans="1:21" ht="36" customHeight="1">
      <c r="A201" s="368"/>
      <c r="B201" s="368"/>
      <c r="C201" s="368"/>
      <c r="D201" s="368"/>
      <c r="E201" s="368"/>
      <c r="F201" s="368"/>
      <c r="G201" s="368"/>
      <c r="H201" s="368"/>
      <c r="I201" s="368"/>
      <c r="J201" s="368"/>
      <c r="K201" s="368"/>
      <c r="L201" s="368"/>
      <c r="M201" s="368"/>
      <c r="N201" s="368"/>
      <c r="O201" s="368"/>
      <c r="P201" s="368"/>
      <c r="Q201" s="368"/>
    </row>
    <row r="202" spans="1:21" ht="32.1" customHeight="1">
      <c r="A202" s="55" t="s">
        <v>925</v>
      </c>
      <c r="B202" s="374" t="s">
        <v>99</v>
      </c>
      <c r="C202" s="375"/>
      <c r="D202" s="375"/>
      <c r="E202" s="375"/>
      <c r="F202" s="375"/>
      <c r="G202" s="375"/>
      <c r="H202" s="375"/>
      <c r="I202" s="375"/>
      <c r="J202" s="375"/>
      <c r="K202" s="376"/>
      <c r="L202" s="377" t="s">
        <v>44</v>
      </c>
      <c r="M202" s="377"/>
      <c r="N202" s="377"/>
      <c r="O202" s="377" t="s">
        <v>501</v>
      </c>
      <c r="P202" s="377"/>
      <c r="Q202" s="377"/>
      <c r="R202" s="378" t="s">
        <v>20</v>
      </c>
    </row>
    <row r="203" spans="1:21" ht="42" customHeight="1">
      <c r="A203" s="56" t="s">
        <v>7</v>
      </c>
      <c r="B203" s="57" t="s">
        <v>29</v>
      </c>
      <c r="C203" s="57" t="s">
        <v>4</v>
      </c>
      <c r="D203" s="58" t="s">
        <v>5</v>
      </c>
      <c r="E203" s="58" t="s">
        <v>6</v>
      </c>
      <c r="F203" s="58" t="s">
        <v>8</v>
      </c>
      <c r="G203" s="58" t="s">
        <v>9</v>
      </c>
      <c r="H203" s="58" t="s">
        <v>22</v>
      </c>
      <c r="I203" s="58" t="s">
        <v>10</v>
      </c>
      <c r="J203" s="58" t="s">
        <v>11</v>
      </c>
      <c r="K203" s="56" t="s">
        <v>12</v>
      </c>
      <c r="L203" s="62" t="s">
        <v>13</v>
      </c>
      <c r="M203" s="56" t="s">
        <v>14</v>
      </c>
      <c r="N203" s="56" t="s">
        <v>3</v>
      </c>
      <c r="O203" s="62" t="s">
        <v>13</v>
      </c>
      <c r="P203" s="56" t="s">
        <v>14</v>
      </c>
      <c r="Q203" s="56" t="s">
        <v>3</v>
      </c>
      <c r="R203" s="379"/>
    </row>
    <row r="204" spans="1:21" ht="12.75" customHeight="1">
      <c r="A204" s="60">
        <v>1</v>
      </c>
      <c r="B204" s="13" t="s">
        <v>99</v>
      </c>
      <c r="C204" s="13" t="s">
        <v>729</v>
      </c>
      <c r="D204" s="13" t="s">
        <v>730</v>
      </c>
      <c r="E204" s="13">
        <v>3</v>
      </c>
      <c r="F204" s="13" t="s">
        <v>102</v>
      </c>
      <c r="G204" s="13" t="s">
        <v>103</v>
      </c>
      <c r="H204" s="13" t="s">
        <v>731</v>
      </c>
      <c r="I204" s="13">
        <v>97568963</v>
      </c>
      <c r="J204" s="13" t="s">
        <v>220</v>
      </c>
      <c r="K204" s="13">
        <v>21.1</v>
      </c>
      <c r="L204" s="12">
        <v>11237</v>
      </c>
      <c r="M204" s="12">
        <v>26903</v>
      </c>
      <c r="N204" s="12">
        <f>L204+M204</f>
        <v>38140</v>
      </c>
      <c r="O204" s="12">
        <v>11237</v>
      </c>
      <c r="P204" s="12">
        <v>26903</v>
      </c>
      <c r="Q204" s="12">
        <f>O204+P204</f>
        <v>38140</v>
      </c>
      <c r="R204" s="60" t="s">
        <v>212</v>
      </c>
    </row>
    <row r="205" spans="1:21" ht="12.75" customHeight="1">
      <c r="A205" s="380"/>
      <c r="B205" s="381"/>
      <c r="C205" s="381"/>
      <c r="D205" s="381"/>
      <c r="E205" s="381"/>
      <c r="F205" s="381"/>
      <c r="G205" s="381"/>
      <c r="H205" s="381"/>
      <c r="I205" s="381"/>
      <c r="J205" s="381"/>
      <c r="K205" s="382"/>
      <c r="L205" s="18">
        <f t="shared" ref="L205:Q205" si="46">SUM(L204:L204)</f>
        <v>11237</v>
      </c>
      <c r="M205" s="18">
        <f t="shared" si="46"/>
        <v>26903</v>
      </c>
      <c r="N205" s="18">
        <f t="shared" si="46"/>
        <v>38140</v>
      </c>
      <c r="O205" s="18">
        <f t="shared" si="46"/>
        <v>11237</v>
      </c>
      <c r="P205" s="18">
        <f t="shared" si="46"/>
        <v>26903</v>
      </c>
      <c r="Q205" s="18">
        <f t="shared" si="46"/>
        <v>38140</v>
      </c>
      <c r="R205" s="70"/>
    </row>
    <row r="206" spans="1:21" ht="36" customHeight="1">
      <c r="A206" s="368"/>
      <c r="B206" s="368"/>
      <c r="C206" s="368"/>
      <c r="D206" s="368"/>
      <c r="E206" s="368"/>
      <c r="F206" s="368"/>
      <c r="G206" s="368"/>
      <c r="H206" s="368"/>
      <c r="I206" s="368"/>
      <c r="J206" s="368"/>
      <c r="K206" s="368"/>
      <c r="L206" s="368"/>
      <c r="M206" s="368"/>
      <c r="N206" s="368"/>
      <c r="O206" s="368"/>
      <c r="P206" s="368"/>
      <c r="Q206" s="368"/>
    </row>
    <row r="207" spans="1:21" ht="32.1" customHeight="1">
      <c r="A207" s="55" t="s">
        <v>381</v>
      </c>
      <c r="B207" s="374" t="s">
        <v>732</v>
      </c>
      <c r="C207" s="375"/>
      <c r="D207" s="375"/>
      <c r="E207" s="375"/>
      <c r="F207" s="375"/>
      <c r="G207" s="375"/>
      <c r="H207" s="375"/>
      <c r="I207" s="375"/>
      <c r="J207" s="375"/>
      <c r="K207" s="376"/>
      <c r="L207" s="377" t="s">
        <v>44</v>
      </c>
      <c r="M207" s="377"/>
      <c r="N207" s="377"/>
      <c r="O207" s="377" t="s">
        <v>501</v>
      </c>
      <c r="P207" s="377"/>
      <c r="Q207" s="377"/>
      <c r="R207" s="378" t="s">
        <v>20</v>
      </c>
      <c r="T207" s="38"/>
    </row>
    <row r="208" spans="1:21" ht="42" customHeight="1">
      <c r="A208" s="56" t="s">
        <v>7</v>
      </c>
      <c r="B208" s="57" t="s">
        <v>29</v>
      </c>
      <c r="C208" s="57" t="s">
        <v>4</v>
      </c>
      <c r="D208" s="58" t="s">
        <v>5</v>
      </c>
      <c r="E208" s="58" t="s">
        <v>6</v>
      </c>
      <c r="F208" s="58" t="s">
        <v>8</v>
      </c>
      <c r="G208" s="58" t="s">
        <v>9</v>
      </c>
      <c r="H208" s="58" t="s">
        <v>22</v>
      </c>
      <c r="I208" s="58" t="s">
        <v>10</v>
      </c>
      <c r="J208" s="58" t="s">
        <v>11</v>
      </c>
      <c r="K208" s="56" t="s">
        <v>12</v>
      </c>
      <c r="L208" s="62" t="s">
        <v>13</v>
      </c>
      <c r="M208" s="56" t="s">
        <v>14</v>
      </c>
      <c r="N208" s="56" t="s">
        <v>3</v>
      </c>
      <c r="O208" s="62" t="s">
        <v>13</v>
      </c>
      <c r="P208" s="56" t="s">
        <v>14</v>
      </c>
      <c r="Q208" s="56" t="s">
        <v>3</v>
      </c>
      <c r="R208" s="379"/>
      <c r="T208" s="38"/>
    </row>
    <row r="209" spans="1:20" ht="12.75" customHeight="1">
      <c r="A209" s="60">
        <v>1</v>
      </c>
      <c r="B209" s="22" t="s">
        <v>733</v>
      </c>
      <c r="C209" s="23" t="s">
        <v>733</v>
      </c>
      <c r="D209" s="23" t="s">
        <v>5119</v>
      </c>
      <c r="E209" s="23" t="s">
        <v>414</v>
      </c>
      <c r="F209" s="23" t="s">
        <v>102</v>
      </c>
      <c r="G209" s="23" t="s">
        <v>103</v>
      </c>
      <c r="H209" s="23" t="s">
        <v>734</v>
      </c>
      <c r="I209" s="23" t="s">
        <v>735</v>
      </c>
      <c r="J209" s="23" t="s">
        <v>444</v>
      </c>
      <c r="K209" s="24">
        <v>65</v>
      </c>
      <c r="L209" s="24">
        <v>136820</v>
      </c>
      <c r="M209" s="24">
        <v>0</v>
      </c>
      <c r="N209" s="54">
        <f>L209+M209</f>
        <v>136820</v>
      </c>
      <c r="O209" s="24">
        <v>136820</v>
      </c>
      <c r="P209" s="24">
        <v>0</v>
      </c>
      <c r="Q209" s="17">
        <f>O209+P209</f>
        <v>136820</v>
      </c>
      <c r="R209" s="60" t="s">
        <v>212</v>
      </c>
      <c r="T209" s="38"/>
    </row>
    <row r="210" spans="1:20" ht="12.75" customHeight="1">
      <c r="A210" s="380"/>
      <c r="B210" s="381"/>
      <c r="C210" s="381"/>
      <c r="D210" s="381"/>
      <c r="E210" s="381"/>
      <c r="F210" s="381"/>
      <c r="G210" s="381"/>
      <c r="H210" s="381"/>
      <c r="I210" s="381"/>
      <c r="J210" s="381"/>
      <c r="K210" s="382"/>
      <c r="L210" s="18">
        <f t="shared" ref="L210:Q210" si="47">SUM(L209:L209)</f>
        <v>136820</v>
      </c>
      <c r="M210" s="18">
        <f t="shared" si="47"/>
        <v>0</v>
      </c>
      <c r="N210" s="18">
        <f t="shared" si="47"/>
        <v>136820</v>
      </c>
      <c r="O210" s="18">
        <f t="shared" si="47"/>
        <v>136820</v>
      </c>
      <c r="P210" s="18">
        <f t="shared" si="47"/>
        <v>0</v>
      </c>
      <c r="Q210" s="18">
        <f t="shared" si="47"/>
        <v>136820</v>
      </c>
      <c r="R210" s="70"/>
      <c r="T210" s="38"/>
    </row>
    <row r="211" spans="1:20" ht="36" customHeight="1">
      <c r="A211" s="368"/>
      <c r="B211" s="368"/>
      <c r="C211" s="368"/>
      <c r="D211" s="368"/>
      <c r="E211" s="368"/>
      <c r="F211" s="368"/>
      <c r="G211" s="368"/>
      <c r="H211" s="368"/>
      <c r="I211" s="368"/>
      <c r="J211" s="368"/>
      <c r="K211" s="368"/>
      <c r="L211" s="368"/>
      <c r="M211" s="368"/>
      <c r="N211" s="368"/>
      <c r="O211" s="368"/>
      <c r="P211" s="368"/>
      <c r="Q211" s="368"/>
    </row>
    <row r="212" spans="1:20" ht="32.1" customHeight="1">
      <c r="A212" s="55" t="s">
        <v>440</v>
      </c>
      <c r="B212" s="374" t="s">
        <v>86</v>
      </c>
      <c r="C212" s="375"/>
      <c r="D212" s="375"/>
      <c r="E212" s="375"/>
      <c r="F212" s="375"/>
      <c r="G212" s="375"/>
      <c r="H212" s="375"/>
      <c r="I212" s="375"/>
      <c r="J212" s="375"/>
      <c r="K212" s="376"/>
      <c r="L212" s="377" t="s">
        <v>437</v>
      </c>
      <c r="M212" s="377"/>
      <c r="N212" s="377"/>
      <c r="O212" s="377" t="s">
        <v>737</v>
      </c>
      <c r="P212" s="377"/>
      <c r="Q212" s="377"/>
      <c r="R212" s="378" t="s">
        <v>20</v>
      </c>
    </row>
    <row r="213" spans="1:20" ht="42" customHeight="1">
      <c r="A213" s="56" t="s">
        <v>7</v>
      </c>
      <c r="B213" s="57" t="s">
        <v>29</v>
      </c>
      <c r="C213" s="57" t="s">
        <v>4</v>
      </c>
      <c r="D213" s="58" t="s">
        <v>5</v>
      </c>
      <c r="E213" s="58" t="s">
        <v>6</v>
      </c>
      <c r="F213" s="58" t="s">
        <v>8</v>
      </c>
      <c r="G213" s="58" t="s">
        <v>9</v>
      </c>
      <c r="H213" s="58" t="s">
        <v>22</v>
      </c>
      <c r="I213" s="58" t="s">
        <v>10</v>
      </c>
      <c r="J213" s="58" t="s">
        <v>11</v>
      </c>
      <c r="K213" s="56" t="s">
        <v>12</v>
      </c>
      <c r="L213" s="62" t="s">
        <v>13</v>
      </c>
      <c r="M213" s="56" t="s">
        <v>14</v>
      </c>
      <c r="N213" s="56" t="s">
        <v>3</v>
      </c>
      <c r="O213" s="62" t="s">
        <v>13</v>
      </c>
      <c r="P213" s="56" t="s">
        <v>14</v>
      </c>
      <c r="Q213" s="56" t="s">
        <v>3</v>
      </c>
      <c r="R213" s="379"/>
    </row>
    <row r="214" spans="1:20" ht="12.75" customHeight="1">
      <c r="A214" s="60">
        <v>1</v>
      </c>
      <c r="B214" s="141" t="s">
        <v>86</v>
      </c>
      <c r="C214" s="142" t="s">
        <v>738</v>
      </c>
      <c r="D214" s="142" t="s">
        <v>739</v>
      </c>
      <c r="E214" s="142" t="s">
        <v>19</v>
      </c>
      <c r="F214" s="142" t="s">
        <v>53</v>
      </c>
      <c r="G214" s="142" t="s">
        <v>54</v>
      </c>
      <c r="H214" s="142" t="s">
        <v>740</v>
      </c>
      <c r="I214" s="142" t="s">
        <v>741</v>
      </c>
      <c r="J214" s="142" t="s">
        <v>444</v>
      </c>
      <c r="K214" s="91">
        <v>55</v>
      </c>
      <c r="L214" s="92">
        <v>142080</v>
      </c>
      <c r="M214" s="92">
        <v>0</v>
      </c>
      <c r="N214" s="17">
        <f>L214+M214</f>
        <v>142080</v>
      </c>
      <c r="O214" s="92">
        <v>142080</v>
      </c>
      <c r="P214" s="92">
        <v>0</v>
      </c>
      <c r="Q214" s="17">
        <f>O214+P214</f>
        <v>142080</v>
      </c>
      <c r="R214" s="60" t="s">
        <v>212</v>
      </c>
    </row>
    <row r="215" spans="1:20" ht="12.75" customHeight="1">
      <c r="A215" s="60">
        <v>2</v>
      </c>
      <c r="B215" s="141" t="s">
        <v>86</v>
      </c>
      <c r="C215" s="142" t="s">
        <v>742</v>
      </c>
      <c r="D215" s="142" t="s">
        <v>743</v>
      </c>
      <c r="E215" s="142" t="s">
        <v>744</v>
      </c>
      <c r="F215" s="142" t="s">
        <v>53</v>
      </c>
      <c r="G215" s="142" t="s">
        <v>54</v>
      </c>
      <c r="H215" s="142" t="s">
        <v>745</v>
      </c>
      <c r="I215" s="142" t="s">
        <v>746</v>
      </c>
      <c r="J215" s="142" t="s">
        <v>220</v>
      </c>
      <c r="K215" s="91">
        <v>21</v>
      </c>
      <c r="L215" s="92">
        <v>603</v>
      </c>
      <c r="M215" s="92">
        <v>1407</v>
      </c>
      <c r="N215" s="17">
        <f t="shared" ref="N215:N221" si="48">L215+M215</f>
        <v>2010</v>
      </c>
      <c r="O215" s="92">
        <v>603</v>
      </c>
      <c r="P215" s="92">
        <v>1407</v>
      </c>
      <c r="Q215" s="17">
        <f t="shared" ref="Q215:Q221" si="49">O215+P215</f>
        <v>2010</v>
      </c>
      <c r="R215" s="60" t="s">
        <v>212</v>
      </c>
    </row>
    <row r="216" spans="1:20" ht="12.75" customHeight="1">
      <c r="A216" s="60">
        <v>3</v>
      </c>
      <c r="B216" s="141" t="s">
        <v>86</v>
      </c>
      <c r="C216" s="142" t="s">
        <v>747</v>
      </c>
      <c r="D216" s="142" t="s">
        <v>748</v>
      </c>
      <c r="E216" s="142" t="s">
        <v>749</v>
      </c>
      <c r="F216" s="142" t="s">
        <v>53</v>
      </c>
      <c r="G216" s="142" t="s">
        <v>54</v>
      </c>
      <c r="H216" s="142" t="s">
        <v>750</v>
      </c>
      <c r="I216" s="142" t="s">
        <v>751</v>
      </c>
      <c r="J216" s="142" t="s">
        <v>220</v>
      </c>
      <c r="K216" s="91" t="s">
        <v>752</v>
      </c>
      <c r="L216" s="92">
        <v>1872</v>
      </c>
      <c r="M216" s="92">
        <v>4368</v>
      </c>
      <c r="N216" s="17">
        <f t="shared" si="48"/>
        <v>6240</v>
      </c>
      <c r="O216" s="92">
        <v>1872</v>
      </c>
      <c r="P216" s="92">
        <v>4368</v>
      </c>
      <c r="Q216" s="17">
        <f t="shared" si="49"/>
        <v>6240</v>
      </c>
      <c r="R216" s="60" t="s">
        <v>212</v>
      </c>
    </row>
    <row r="217" spans="1:20" ht="12.75" customHeight="1">
      <c r="A217" s="60">
        <v>4</v>
      </c>
      <c r="B217" s="141" t="s">
        <v>86</v>
      </c>
      <c r="C217" s="142" t="s">
        <v>753</v>
      </c>
      <c r="D217" s="142" t="s">
        <v>748</v>
      </c>
      <c r="E217" s="142" t="s">
        <v>754</v>
      </c>
      <c r="F217" s="142" t="s">
        <v>53</v>
      </c>
      <c r="G217" s="142" t="s">
        <v>54</v>
      </c>
      <c r="H217" s="142" t="s">
        <v>755</v>
      </c>
      <c r="I217" s="142" t="s">
        <v>756</v>
      </c>
      <c r="J217" s="142" t="s">
        <v>220</v>
      </c>
      <c r="K217" s="91" t="s">
        <v>757</v>
      </c>
      <c r="L217" s="92">
        <v>3030</v>
      </c>
      <c r="M217" s="92">
        <v>7071</v>
      </c>
      <c r="N217" s="17">
        <f t="shared" si="48"/>
        <v>10101</v>
      </c>
      <c r="O217" s="92">
        <v>3030</v>
      </c>
      <c r="P217" s="92">
        <v>7071</v>
      </c>
      <c r="Q217" s="17">
        <f t="shared" si="49"/>
        <v>10101</v>
      </c>
      <c r="R217" s="60" t="s">
        <v>212</v>
      </c>
    </row>
    <row r="218" spans="1:20" ht="12.75" customHeight="1">
      <c r="A218" s="60">
        <v>5</v>
      </c>
      <c r="B218" s="141" t="s">
        <v>86</v>
      </c>
      <c r="C218" s="142" t="s">
        <v>5120</v>
      </c>
      <c r="D218" s="142" t="s">
        <v>758</v>
      </c>
      <c r="E218" s="142" t="s">
        <v>705</v>
      </c>
      <c r="F218" s="142" t="s">
        <v>759</v>
      </c>
      <c r="G218" s="142" t="s">
        <v>760</v>
      </c>
      <c r="H218" s="142" t="s">
        <v>761</v>
      </c>
      <c r="I218" s="142" t="s">
        <v>762</v>
      </c>
      <c r="J218" s="142" t="s">
        <v>220</v>
      </c>
      <c r="K218" s="91" t="s">
        <v>414</v>
      </c>
      <c r="L218" s="92">
        <v>1890</v>
      </c>
      <c r="M218" s="92">
        <v>4410</v>
      </c>
      <c r="N218" s="17">
        <f t="shared" si="48"/>
        <v>6300</v>
      </c>
      <c r="O218" s="92">
        <v>1890</v>
      </c>
      <c r="P218" s="92">
        <v>4410</v>
      </c>
      <c r="Q218" s="17">
        <f t="shared" si="49"/>
        <v>6300</v>
      </c>
      <c r="R218" s="60" t="s">
        <v>212</v>
      </c>
    </row>
    <row r="219" spans="1:20" ht="12.75" customHeight="1">
      <c r="A219" s="60">
        <v>6</v>
      </c>
      <c r="B219" s="141" t="s">
        <v>86</v>
      </c>
      <c r="C219" s="142" t="s">
        <v>763</v>
      </c>
      <c r="D219" s="142" t="s">
        <v>758</v>
      </c>
      <c r="E219" s="142" t="s">
        <v>764</v>
      </c>
      <c r="F219" s="142" t="s">
        <v>759</v>
      </c>
      <c r="G219" s="142" t="s">
        <v>760</v>
      </c>
      <c r="H219" s="142" t="s">
        <v>765</v>
      </c>
      <c r="I219" s="142" t="s">
        <v>766</v>
      </c>
      <c r="J219" s="142" t="s">
        <v>220</v>
      </c>
      <c r="K219" s="91" t="s">
        <v>767</v>
      </c>
      <c r="L219" s="92">
        <v>797</v>
      </c>
      <c r="M219" s="92">
        <v>1859</v>
      </c>
      <c r="N219" s="17">
        <f t="shared" si="48"/>
        <v>2656</v>
      </c>
      <c r="O219" s="92">
        <v>797</v>
      </c>
      <c r="P219" s="92">
        <v>1859</v>
      </c>
      <c r="Q219" s="17">
        <f t="shared" si="49"/>
        <v>2656</v>
      </c>
      <c r="R219" s="60" t="s">
        <v>212</v>
      </c>
    </row>
    <row r="220" spans="1:20" ht="12.75" customHeight="1">
      <c r="A220" s="60">
        <v>7</v>
      </c>
      <c r="B220" s="141" t="s">
        <v>86</v>
      </c>
      <c r="C220" s="142" t="s">
        <v>768</v>
      </c>
      <c r="D220" s="142" t="s">
        <v>758</v>
      </c>
      <c r="E220" s="142"/>
      <c r="F220" s="142" t="s">
        <v>759</v>
      </c>
      <c r="G220" s="142" t="s">
        <v>760</v>
      </c>
      <c r="H220" s="142" t="s">
        <v>769</v>
      </c>
      <c r="I220" s="142" t="s">
        <v>770</v>
      </c>
      <c r="J220" s="142" t="s">
        <v>220</v>
      </c>
      <c r="K220" s="91" t="s">
        <v>767</v>
      </c>
      <c r="L220" s="92">
        <v>1288</v>
      </c>
      <c r="M220" s="92">
        <v>3004</v>
      </c>
      <c r="N220" s="17">
        <f t="shared" si="48"/>
        <v>4292</v>
      </c>
      <c r="O220" s="92">
        <v>1288</v>
      </c>
      <c r="P220" s="92">
        <v>3004</v>
      </c>
      <c r="Q220" s="17">
        <f t="shared" si="49"/>
        <v>4292</v>
      </c>
      <c r="R220" s="60" t="s">
        <v>212</v>
      </c>
    </row>
    <row r="221" spans="1:20" ht="12.75" customHeight="1">
      <c r="A221" s="89">
        <v>8</v>
      </c>
      <c r="B221" s="143" t="s">
        <v>86</v>
      </c>
      <c r="C221" s="144" t="s">
        <v>771</v>
      </c>
      <c r="D221" s="144" t="s">
        <v>772</v>
      </c>
      <c r="E221" s="144" t="s">
        <v>550</v>
      </c>
      <c r="F221" s="144" t="s">
        <v>759</v>
      </c>
      <c r="G221" s="144" t="s">
        <v>760</v>
      </c>
      <c r="H221" s="144" t="s">
        <v>773</v>
      </c>
      <c r="I221" s="144" t="s">
        <v>774</v>
      </c>
      <c r="J221" s="144" t="s">
        <v>241</v>
      </c>
      <c r="K221" s="145">
        <v>16</v>
      </c>
      <c r="L221" s="146">
        <v>13000</v>
      </c>
      <c r="M221" s="146">
        <v>0</v>
      </c>
      <c r="N221" s="17">
        <f t="shared" si="48"/>
        <v>13000</v>
      </c>
      <c r="O221" s="146">
        <v>13000</v>
      </c>
      <c r="P221" s="146">
        <v>0</v>
      </c>
      <c r="Q221" s="17">
        <f t="shared" si="49"/>
        <v>13000</v>
      </c>
      <c r="R221" s="60" t="s">
        <v>212</v>
      </c>
    </row>
    <row r="222" spans="1:20" s="131" customFormat="1" ht="13.8">
      <c r="A222" s="60">
        <v>9</v>
      </c>
      <c r="B222" s="142" t="s">
        <v>86</v>
      </c>
      <c r="C222" s="142" t="s">
        <v>775</v>
      </c>
      <c r="D222" s="142" t="s">
        <v>776</v>
      </c>
      <c r="E222" s="60">
        <v>8</v>
      </c>
      <c r="F222" s="142" t="s">
        <v>759</v>
      </c>
      <c r="G222" s="142" t="s">
        <v>760</v>
      </c>
      <c r="H222" s="95" t="s">
        <v>777</v>
      </c>
      <c r="I222" s="147">
        <v>98037795</v>
      </c>
      <c r="J222" s="142" t="s">
        <v>220</v>
      </c>
      <c r="K222" s="148">
        <v>16</v>
      </c>
      <c r="L222" s="92">
        <v>2656</v>
      </c>
      <c r="M222" s="92">
        <v>0</v>
      </c>
      <c r="N222" s="149">
        <v>2656</v>
      </c>
      <c r="O222" s="92">
        <v>2656</v>
      </c>
      <c r="P222" s="92">
        <v>0</v>
      </c>
      <c r="Q222" s="92">
        <v>2656</v>
      </c>
      <c r="R222" s="60" t="s">
        <v>212</v>
      </c>
    </row>
    <row r="223" spans="1:20" ht="12.75" customHeight="1">
      <c r="A223" s="380"/>
      <c r="B223" s="381"/>
      <c r="C223" s="381"/>
      <c r="D223" s="381"/>
      <c r="E223" s="381"/>
      <c r="F223" s="381"/>
      <c r="G223" s="381"/>
      <c r="H223" s="381"/>
      <c r="I223" s="381"/>
      <c r="J223" s="381"/>
      <c r="K223" s="382"/>
      <c r="L223" s="18">
        <f t="shared" ref="L223:Q223" si="50">SUM(L214:L222)</f>
        <v>167216</v>
      </c>
      <c r="M223" s="18">
        <f t="shared" si="50"/>
        <v>22119</v>
      </c>
      <c r="N223" s="18">
        <f t="shared" si="50"/>
        <v>189335</v>
      </c>
      <c r="O223" s="18">
        <f t="shared" si="50"/>
        <v>167216</v>
      </c>
      <c r="P223" s="18">
        <f t="shared" si="50"/>
        <v>22119</v>
      </c>
      <c r="Q223" s="18">
        <f t="shared" si="50"/>
        <v>189335</v>
      </c>
      <c r="R223" s="70"/>
    </row>
    <row r="224" spans="1:20" ht="36" customHeight="1">
      <c r="A224" s="368"/>
      <c r="B224" s="368"/>
      <c r="C224" s="368"/>
      <c r="D224" s="368"/>
      <c r="E224" s="368"/>
      <c r="F224" s="368"/>
      <c r="G224" s="368"/>
      <c r="H224" s="368"/>
      <c r="I224" s="368"/>
      <c r="J224" s="368"/>
      <c r="K224" s="368"/>
      <c r="L224" s="368"/>
      <c r="M224" s="368"/>
      <c r="N224" s="368"/>
      <c r="O224" s="368"/>
      <c r="P224" s="368"/>
      <c r="Q224" s="368"/>
    </row>
    <row r="225" spans="1:20" ht="32.1" customHeight="1">
      <c r="A225" s="55" t="s">
        <v>312</v>
      </c>
      <c r="B225" s="374" t="s">
        <v>144</v>
      </c>
      <c r="C225" s="375"/>
      <c r="D225" s="375"/>
      <c r="E225" s="375"/>
      <c r="F225" s="375"/>
      <c r="G225" s="375"/>
      <c r="H225" s="375"/>
      <c r="I225" s="375"/>
      <c r="J225" s="375"/>
      <c r="K225" s="376"/>
      <c r="L225" s="377" t="s">
        <v>648</v>
      </c>
      <c r="M225" s="377"/>
      <c r="N225" s="377"/>
      <c r="O225" s="377" t="s">
        <v>649</v>
      </c>
      <c r="P225" s="377"/>
      <c r="Q225" s="377"/>
      <c r="R225" s="378" t="s">
        <v>20</v>
      </c>
    </row>
    <row r="226" spans="1:20" ht="42" customHeight="1">
      <c r="A226" s="56" t="s">
        <v>7</v>
      </c>
      <c r="B226" s="57" t="s">
        <v>29</v>
      </c>
      <c r="C226" s="57" t="s">
        <v>4</v>
      </c>
      <c r="D226" s="58" t="s">
        <v>5</v>
      </c>
      <c r="E226" s="58" t="s">
        <v>6</v>
      </c>
      <c r="F226" s="58" t="s">
        <v>8</v>
      </c>
      <c r="G226" s="58" t="s">
        <v>9</v>
      </c>
      <c r="H226" s="58" t="s">
        <v>22</v>
      </c>
      <c r="I226" s="58" t="s">
        <v>10</v>
      </c>
      <c r="J226" s="58" t="s">
        <v>11</v>
      </c>
      <c r="K226" s="56" t="s">
        <v>12</v>
      </c>
      <c r="L226" s="62" t="s">
        <v>13</v>
      </c>
      <c r="M226" s="56" t="s">
        <v>14</v>
      </c>
      <c r="N226" s="56" t="s">
        <v>3</v>
      </c>
      <c r="O226" s="62" t="s">
        <v>13</v>
      </c>
      <c r="P226" s="56" t="s">
        <v>14</v>
      </c>
      <c r="Q226" s="56" t="s">
        <v>3</v>
      </c>
      <c r="R226" s="379"/>
    </row>
    <row r="227" spans="1:20" ht="12.75" customHeight="1">
      <c r="A227" s="60">
        <v>1</v>
      </c>
      <c r="B227" s="141" t="s">
        <v>144</v>
      </c>
      <c r="C227" s="142" t="s">
        <v>778</v>
      </c>
      <c r="D227" s="142" t="s">
        <v>779</v>
      </c>
      <c r="E227" s="142" t="s">
        <v>495</v>
      </c>
      <c r="F227" s="142" t="s">
        <v>147</v>
      </c>
      <c r="G227" s="142" t="s">
        <v>148</v>
      </c>
      <c r="H227" s="142" t="s">
        <v>780</v>
      </c>
      <c r="I227" s="142" t="s">
        <v>781</v>
      </c>
      <c r="J227" s="142" t="s">
        <v>241</v>
      </c>
      <c r="K227" s="24">
        <v>13.2</v>
      </c>
      <c r="L227" s="12">
        <v>7459</v>
      </c>
      <c r="M227" s="12">
        <v>0</v>
      </c>
      <c r="N227" s="12">
        <f t="shared" ref="N227:N235" si="51">L227+M227</f>
        <v>7459</v>
      </c>
      <c r="O227" s="12">
        <v>7459</v>
      </c>
      <c r="P227" s="12">
        <v>0</v>
      </c>
      <c r="Q227" s="12">
        <f t="shared" ref="Q227:Q235" si="52">O227+P227</f>
        <v>7459</v>
      </c>
      <c r="R227" s="60" t="s">
        <v>212</v>
      </c>
    </row>
    <row r="228" spans="1:20" ht="12.75" customHeight="1">
      <c r="A228" s="60">
        <v>2</v>
      </c>
      <c r="B228" s="141" t="s">
        <v>144</v>
      </c>
      <c r="C228" s="142" t="s">
        <v>778</v>
      </c>
      <c r="D228" s="142" t="s">
        <v>779</v>
      </c>
      <c r="E228" s="142" t="s">
        <v>495</v>
      </c>
      <c r="F228" s="142" t="s">
        <v>147</v>
      </c>
      <c r="G228" s="142" t="s">
        <v>148</v>
      </c>
      <c r="H228" s="142" t="s">
        <v>782</v>
      </c>
      <c r="I228" s="142" t="s">
        <v>783</v>
      </c>
      <c r="J228" s="142" t="s">
        <v>241</v>
      </c>
      <c r="K228" s="24">
        <v>20</v>
      </c>
      <c r="L228" s="12">
        <v>3300</v>
      </c>
      <c r="M228" s="12">
        <v>0</v>
      </c>
      <c r="N228" s="12">
        <f t="shared" si="51"/>
        <v>3300</v>
      </c>
      <c r="O228" s="12">
        <v>3300</v>
      </c>
      <c r="P228" s="12">
        <v>0</v>
      </c>
      <c r="Q228" s="12">
        <f t="shared" si="52"/>
        <v>3300</v>
      </c>
      <c r="R228" s="60" t="s">
        <v>212</v>
      </c>
    </row>
    <row r="229" spans="1:20" ht="12.75" customHeight="1">
      <c r="A229" s="60">
        <v>3</v>
      </c>
      <c r="B229" s="141" t="s">
        <v>144</v>
      </c>
      <c r="C229" s="142" t="s">
        <v>784</v>
      </c>
      <c r="D229" s="142" t="s">
        <v>779</v>
      </c>
      <c r="E229" s="142" t="s">
        <v>495</v>
      </c>
      <c r="F229" s="142" t="s">
        <v>147</v>
      </c>
      <c r="G229" s="142" t="s">
        <v>148</v>
      </c>
      <c r="H229" s="142" t="s">
        <v>785</v>
      </c>
      <c r="I229" s="142" t="s">
        <v>786</v>
      </c>
      <c r="J229" s="142" t="s">
        <v>252</v>
      </c>
      <c r="K229" s="24">
        <v>40</v>
      </c>
      <c r="L229" s="12">
        <v>10874</v>
      </c>
      <c r="M229" s="12">
        <v>8927</v>
      </c>
      <c r="N229" s="12">
        <f t="shared" si="51"/>
        <v>19801</v>
      </c>
      <c r="O229" s="12">
        <v>10874</v>
      </c>
      <c r="P229" s="12">
        <v>8927</v>
      </c>
      <c r="Q229" s="12">
        <f t="shared" si="52"/>
        <v>19801</v>
      </c>
      <c r="R229" s="60" t="s">
        <v>212</v>
      </c>
    </row>
    <row r="230" spans="1:20" ht="12.75" customHeight="1">
      <c r="A230" s="60">
        <v>4</v>
      </c>
      <c r="B230" s="141" t="s">
        <v>144</v>
      </c>
      <c r="C230" s="142" t="s">
        <v>784</v>
      </c>
      <c r="D230" s="142" t="s">
        <v>779</v>
      </c>
      <c r="E230" s="142" t="s">
        <v>495</v>
      </c>
      <c r="F230" s="142" t="s">
        <v>147</v>
      </c>
      <c r="G230" s="142" t="s">
        <v>148</v>
      </c>
      <c r="H230" s="142" t="s">
        <v>787</v>
      </c>
      <c r="I230" s="142" t="s">
        <v>788</v>
      </c>
      <c r="J230" s="142" t="s">
        <v>241</v>
      </c>
      <c r="K230" s="24">
        <v>3.5</v>
      </c>
      <c r="L230" s="12">
        <v>541</v>
      </c>
      <c r="M230" s="12">
        <v>0</v>
      </c>
      <c r="N230" s="12">
        <f t="shared" si="51"/>
        <v>541</v>
      </c>
      <c r="O230" s="12">
        <v>541</v>
      </c>
      <c r="P230" s="12">
        <v>0</v>
      </c>
      <c r="Q230" s="12">
        <f t="shared" si="52"/>
        <v>541</v>
      </c>
      <c r="R230" s="60" t="s">
        <v>212</v>
      </c>
    </row>
    <row r="231" spans="1:20" ht="12.75" customHeight="1">
      <c r="A231" s="60">
        <v>5</v>
      </c>
      <c r="B231" s="141" t="s">
        <v>144</v>
      </c>
      <c r="C231" s="142" t="s">
        <v>789</v>
      </c>
      <c r="D231" s="142" t="s">
        <v>779</v>
      </c>
      <c r="E231" s="142" t="s">
        <v>495</v>
      </c>
      <c r="F231" s="142" t="s">
        <v>147</v>
      </c>
      <c r="G231" s="142" t="s">
        <v>148</v>
      </c>
      <c r="H231" s="142" t="s">
        <v>790</v>
      </c>
      <c r="I231" s="142" t="s">
        <v>791</v>
      </c>
      <c r="J231" s="142" t="s">
        <v>241</v>
      </c>
      <c r="K231" s="24">
        <v>25</v>
      </c>
      <c r="L231" s="12">
        <v>143127</v>
      </c>
      <c r="M231" s="12">
        <v>0</v>
      </c>
      <c r="N231" s="12">
        <f t="shared" si="51"/>
        <v>143127</v>
      </c>
      <c r="O231" s="12">
        <v>143127</v>
      </c>
      <c r="P231" s="12">
        <v>0</v>
      </c>
      <c r="Q231" s="12">
        <f t="shared" si="52"/>
        <v>143127</v>
      </c>
      <c r="R231" s="60" t="s">
        <v>212</v>
      </c>
    </row>
    <row r="232" spans="1:20" ht="12.75" customHeight="1">
      <c r="A232" s="60">
        <v>6</v>
      </c>
      <c r="B232" s="141" t="s">
        <v>144</v>
      </c>
      <c r="C232" s="142" t="s">
        <v>792</v>
      </c>
      <c r="D232" s="142" t="s">
        <v>793</v>
      </c>
      <c r="E232" s="142" t="s">
        <v>495</v>
      </c>
      <c r="F232" s="142" t="s">
        <v>147</v>
      </c>
      <c r="G232" s="142" t="s">
        <v>148</v>
      </c>
      <c r="H232" s="142" t="s">
        <v>794</v>
      </c>
      <c r="I232" s="142" t="s">
        <v>795</v>
      </c>
      <c r="J232" s="142" t="s">
        <v>429</v>
      </c>
      <c r="K232" s="24">
        <v>55</v>
      </c>
      <c r="L232" s="12">
        <v>6360</v>
      </c>
      <c r="M232" s="12">
        <v>20140</v>
      </c>
      <c r="N232" s="12">
        <f t="shared" si="51"/>
        <v>26500</v>
      </c>
      <c r="O232" s="12">
        <v>6360</v>
      </c>
      <c r="P232" s="12">
        <v>20140</v>
      </c>
      <c r="Q232" s="12">
        <f t="shared" si="52"/>
        <v>26500</v>
      </c>
      <c r="R232" s="60" t="s">
        <v>212</v>
      </c>
    </row>
    <row r="233" spans="1:20" ht="12.75" customHeight="1">
      <c r="A233" s="60">
        <v>7</v>
      </c>
      <c r="B233" s="141" t="s">
        <v>144</v>
      </c>
      <c r="C233" s="142" t="s">
        <v>796</v>
      </c>
      <c r="D233" s="142" t="s">
        <v>779</v>
      </c>
      <c r="E233" s="142" t="s">
        <v>495</v>
      </c>
      <c r="F233" s="142" t="s">
        <v>147</v>
      </c>
      <c r="G233" s="142" t="s">
        <v>148</v>
      </c>
      <c r="H233" s="142" t="s">
        <v>797</v>
      </c>
      <c r="I233" s="142" t="s">
        <v>798</v>
      </c>
      <c r="J233" s="142" t="s">
        <v>444</v>
      </c>
      <c r="K233" s="24">
        <v>35</v>
      </c>
      <c r="L233" s="12">
        <v>25920</v>
      </c>
      <c r="M233" s="12">
        <v>0</v>
      </c>
      <c r="N233" s="12">
        <f t="shared" si="51"/>
        <v>25920</v>
      </c>
      <c r="O233" s="12">
        <v>25920</v>
      </c>
      <c r="P233" s="12">
        <v>0</v>
      </c>
      <c r="Q233" s="12">
        <f t="shared" si="52"/>
        <v>25920</v>
      </c>
      <c r="R233" s="60" t="s">
        <v>212</v>
      </c>
    </row>
    <row r="234" spans="1:20" ht="12.75" customHeight="1">
      <c r="A234" s="60">
        <v>8</v>
      </c>
      <c r="B234" s="141" t="s">
        <v>144</v>
      </c>
      <c r="C234" s="142" t="s">
        <v>799</v>
      </c>
      <c r="D234" s="142" t="s">
        <v>800</v>
      </c>
      <c r="E234" s="142" t="s">
        <v>19</v>
      </c>
      <c r="F234" s="142" t="s">
        <v>147</v>
      </c>
      <c r="G234" s="142" t="s">
        <v>148</v>
      </c>
      <c r="H234" s="142" t="s">
        <v>801</v>
      </c>
      <c r="I234" s="142" t="s">
        <v>802</v>
      </c>
      <c r="J234" s="142" t="s">
        <v>252</v>
      </c>
      <c r="K234" s="24">
        <v>25</v>
      </c>
      <c r="L234" s="12">
        <v>4048</v>
      </c>
      <c r="M234" s="12">
        <v>1483</v>
      </c>
      <c r="N234" s="12">
        <f t="shared" si="51"/>
        <v>5531</v>
      </c>
      <c r="O234" s="12">
        <v>4048</v>
      </c>
      <c r="P234" s="12">
        <v>1483</v>
      </c>
      <c r="Q234" s="12">
        <f t="shared" si="52"/>
        <v>5531</v>
      </c>
      <c r="R234" s="60" t="s">
        <v>212</v>
      </c>
    </row>
    <row r="235" spans="1:20" ht="12.75" customHeight="1">
      <c r="A235" s="60">
        <v>9</v>
      </c>
      <c r="B235" s="141" t="s">
        <v>144</v>
      </c>
      <c r="C235" s="142" t="s">
        <v>803</v>
      </c>
      <c r="D235" s="142" t="s">
        <v>793</v>
      </c>
      <c r="E235" s="142" t="s">
        <v>495</v>
      </c>
      <c r="F235" s="142" t="s">
        <v>147</v>
      </c>
      <c r="G235" s="142" t="s">
        <v>148</v>
      </c>
      <c r="H235" s="142" t="s">
        <v>804</v>
      </c>
      <c r="I235" s="142" t="s">
        <v>805</v>
      </c>
      <c r="J235" s="142" t="s">
        <v>444</v>
      </c>
      <c r="K235" s="24">
        <v>180</v>
      </c>
      <c r="L235" s="12">
        <v>110000</v>
      </c>
      <c r="M235" s="12">
        <v>0</v>
      </c>
      <c r="N235" s="12">
        <f t="shared" si="51"/>
        <v>110000</v>
      </c>
      <c r="O235" s="12">
        <v>110000</v>
      </c>
      <c r="P235" s="12">
        <v>0</v>
      </c>
      <c r="Q235" s="12">
        <f t="shared" si="52"/>
        <v>110000</v>
      </c>
      <c r="R235" s="60" t="s">
        <v>212</v>
      </c>
    </row>
    <row r="236" spans="1:20" ht="12.75" customHeight="1">
      <c r="A236" s="380"/>
      <c r="B236" s="381"/>
      <c r="C236" s="381"/>
      <c r="D236" s="381"/>
      <c r="E236" s="381"/>
      <c r="F236" s="381"/>
      <c r="G236" s="381"/>
      <c r="H236" s="381"/>
      <c r="I236" s="381"/>
      <c r="J236" s="381"/>
      <c r="K236" s="382"/>
      <c r="L236" s="18">
        <f t="shared" ref="L236:Q236" si="53">SUM(L227:L235)</f>
        <v>311629</v>
      </c>
      <c r="M236" s="18">
        <f t="shared" si="53"/>
        <v>30550</v>
      </c>
      <c r="N236" s="18">
        <f t="shared" si="53"/>
        <v>342179</v>
      </c>
      <c r="O236" s="18">
        <f t="shared" si="53"/>
        <v>311629</v>
      </c>
      <c r="P236" s="18">
        <f t="shared" si="53"/>
        <v>30550</v>
      </c>
      <c r="Q236" s="18">
        <f t="shared" si="53"/>
        <v>342179</v>
      </c>
      <c r="R236" s="70"/>
    </row>
    <row r="237" spans="1:20" ht="36" customHeight="1">
      <c r="A237" s="368"/>
      <c r="B237" s="368"/>
      <c r="C237" s="368"/>
      <c r="D237" s="368"/>
      <c r="E237" s="368"/>
      <c r="F237" s="368"/>
      <c r="G237" s="368"/>
      <c r="H237" s="368"/>
      <c r="I237" s="368"/>
      <c r="J237" s="368"/>
      <c r="K237" s="368"/>
      <c r="L237" s="368"/>
      <c r="M237" s="368"/>
      <c r="N237" s="368"/>
      <c r="O237" s="368"/>
      <c r="P237" s="368"/>
      <c r="Q237" s="368"/>
    </row>
    <row r="238" spans="1:20" ht="32.1" customHeight="1">
      <c r="A238" s="55" t="s">
        <v>248</v>
      </c>
      <c r="B238" s="374" t="s">
        <v>117</v>
      </c>
      <c r="C238" s="375"/>
      <c r="D238" s="375"/>
      <c r="E238" s="375"/>
      <c r="F238" s="375"/>
      <c r="G238" s="375"/>
      <c r="H238" s="375"/>
      <c r="I238" s="375"/>
      <c r="J238" s="375"/>
      <c r="K238" s="376"/>
      <c r="L238" s="377" t="s">
        <v>437</v>
      </c>
      <c r="M238" s="377"/>
      <c r="N238" s="377"/>
      <c r="O238" s="377" t="s">
        <v>45</v>
      </c>
      <c r="P238" s="377"/>
      <c r="Q238" s="377"/>
      <c r="R238" s="378" t="s">
        <v>20</v>
      </c>
    </row>
    <row r="239" spans="1:20" ht="42" customHeight="1">
      <c r="A239" s="56" t="s">
        <v>7</v>
      </c>
      <c r="B239" s="57" t="s">
        <v>29</v>
      </c>
      <c r="C239" s="57" t="s">
        <v>4</v>
      </c>
      <c r="D239" s="58" t="s">
        <v>5</v>
      </c>
      <c r="E239" s="58" t="s">
        <v>6</v>
      </c>
      <c r="F239" s="58" t="s">
        <v>8</v>
      </c>
      <c r="G239" s="58" t="s">
        <v>9</v>
      </c>
      <c r="H239" s="58" t="s">
        <v>22</v>
      </c>
      <c r="I239" s="58" t="s">
        <v>10</v>
      </c>
      <c r="J239" s="58" t="s">
        <v>11</v>
      </c>
      <c r="K239" s="56" t="s">
        <v>12</v>
      </c>
      <c r="L239" s="62" t="s">
        <v>13</v>
      </c>
      <c r="M239" s="56" t="s">
        <v>14</v>
      </c>
      <c r="N239" s="56" t="s">
        <v>3</v>
      </c>
      <c r="O239" s="62" t="s">
        <v>13</v>
      </c>
      <c r="P239" s="56" t="s">
        <v>14</v>
      </c>
      <c r="Q239" s="56" t="s">
        <v>3</v>
      </c>
      <c r="R239" s="379"/>
    </row>
    <row r="240" spans="1:20" ht="12.75" customHeight="1">
      <c r="A240" s="60">
        <v>1</v>
      </c>
      <c r="B240" s="13" t="s">
        <v>806</v>
      </c>
      <c r="C240" s="13" t="s">
        <v>807</v>
      </c>
      <c r="D240" s="13" t="s">
        <v>808</v>
      </c>
      <c r="E240" s="13" t="s">
        <v>809</v>
      </c>
      <c r="F240" s="13" t="s">
        <v>120</v>
      </c>
      <c r="G240" s="13" t="s">
        <v>61</v>
      </c>
      <c r="H240" s="13" t="s">
        <v>810</v>
      </c>
      <c r="I240" s="13" t="s">
        <v>811</v>
      </c>
      <c r="J240" s="13" t="s">
        <v>220</v>
      </c>
      <c r="K240" s="150" t="s">
        <v>26</v>
      </c>
      <c r="L240" s="17">
        <v>200</v>
      </c>
      <c r="M240" s="17">
        <v>400</v>
      </c>
      <c r="N240" s="17">
        <f>L240+M240</f>
        <v>600</v>
      </c>
      <c r="O240" s="17">
        <v>200</v>
      </c>
      <c r="P240" s="17">
        <v>400</v>
      </c>
      <c r="Q240" s="17">
        <f>O240+P240</f>
        <v>600</v>
      </c>
      <c r="R240" s="60" t="s">
        <v>445</v>
      </c>
      <c r="S240" s="151"/>
      <c r="T240" s="151"/>
    </row>
    <row r="241" spans="1:21" ht="12.75" customHeight="1">
      <c r="A241" s="60">
        <v>2</v>
      </c>
      <c r="B241" s="13" t="s">
        <v>806</v>
      </c>
      <c r="C241" s="13" t="s">
        <v>812</v>
      </c>
      <c r="D241" s="13" t="s">
        <v>5151</v>
      </c>
      <c r="E241" s="13" t="s">
        <v>813</v>
      </c>
      <c r="F241" s="13" t="s">
        <v>814</v>
      </c>
      <c r="G241" s="13" t="s">
        <v>61</v>
      </c>
      <c r="H241" s="13" t="s">
        <v>815</v>
      </c>
      <c r="I241" s="13" t="s">
        <v>816</v>
      </c>
      <c r="J241" s="13" t="s">
        <v>220</v>
      </c>
      <c r="K241" s="150" t="s">
        <v>26</v>
      </c>
      <c r="L241" s="17">
        <v>541</v>
      </c>
      <c r="M241" s="17">
        <v>1004</v>
      </c>
      <c r="N241" s="17">
        <f t="shared" ref="N241:N251" si="54">L241+M241</f>
        <v>1545</v>
      </c>
      <c r="O241" s="17">
        <v>541</v>
      </c>
      <c r="P241" s="17">
        <v>1004</v>
      </c>
      <c r="Q241" s="17">
        <f t="shared" ref="Q241:Q251" si="55">O241+P241</f>
        <v>1545</v>
      </c>
      <c r="R241" s="60" t="s">
        <v>445</v>
      </c>
      <c r="S241" s="151"/>
      <c r="T241" s="151"/>
    </row>
    <row r="242" spans="1:21" ht="12.75" customHeight="1">
      <c r="A242" s="60">
        <v>3</v>
      </c>
      <c r="B242" s="13" t="s">
        <v>806</v>
      </c>
      <c r="C242" s="13" t="s">
        <v>812</v>
      </c>
      <c r="D242" s="13" t="s">
        <v>5151</v>
      </c>
      <c r="E242" s="13" t="s">
        <v>817</v>
      </c>
      <c r="F242" s="13" t="s">
        <v>814</v>
      </c>
      <c r="G242" s="13" t="s">
        <v>61</v>
      </c>
      <c r="H242" s="13" t="s">
        <v>818</v>
      </c>
      <c r="I242" s="13" t="s">
        <v>819</v>
      </c>
      <c r="J242" s="13" t="s">
        <v>220</v>
      </c>
      <c r="K242" s="150" t="s">
        <v>26</v>
      </c>
      <c r="L242" s="17">
        <v>100</v>
      </c>
      <c r="M242" s="17">
        <v>200</v>
      </c>
      <c r="N242" s="17">
        <f t="shared" si="54"/>
        <v>300</v>
      </c>
      <c r="O242" s="17">
        <v>100</v>
      </c>
      <c r="P242" s="17">
        <v>200</v>
      </c>
      <c r="Q242" s="17">
        <f t="shared" si="55"/>
        <v>300</v>
      </c>
      <c r="R242" s="60" t="s">
        <v>445</v>
      </c>
      <c r="S242" s="151"/>
      <c r="T242" s="151"/>
    </row>
    <row r="243" spans="1:21" ht="12.75" customHeight="1">
      <c r="A243" s="60">
        <v>4</v>
      </c>
      <c r="B243" s="13" t="s">
        <v>806</v>
      </c>
      <c r="C243" s="13" t="s">
        <v>820</v>
      </c>
      <c r="D243" s="13" t="s">
        <v>5121</v>
      </c>
      <c r="E243" s="13" t="s">
        <v>821</v>
      </c>
      <c r="F243" s="13" t="s">
        <v>822</v>
      </c>
      <c r="G243" s="13" t="s">
        <v>61</v>
      </c>
      <c r="H243" s="13" t="s">
        <v>823</v>
      </c>
      <c r="I243" s="13" t="s">
        <v>824</v>
      </c>
      <c r="J243" s="13" t="s">
        <v>220</v>
      </c>
      <c r="K243" s="150" t="s">
        <v>43</v>
      </c>
      <c r="L243" s="17">
        <v>677</v>
      </c>
      <c r="M243" s="17">
        <v>1258</v>
      </c>
      <c r="N243" s="17">
        <f t="shared" si="54"/>
        <v>1935</v>
      </c>
      <c r="O243" s="17">
        <v>677</v>
      </c>
      <c r="P243" s="17">
        <v>1258</v>
      </c>
      <c r="Q243" s="17">
        <f t="shared" si="55"/>
        <v>1935</v>
      </c>
      <c r="R243" s="60" t="s">
        <v>445</v>
      </c>
      <c r="S243" s="151"/>
      <c r="T243" s="151"/>
    </row>
    <row r="244" spans="1:21" ht="12.75" customHeight="1">
      <c r="A244" s="60">
        <v>5</v>
      </c>
      <c r="B244" s="13" t="s">
        <v>806</v>
      </c>
      <c r="C244" s="13" t="s">
        <v>807</v>
      </c>
      <c r="D244" s="13" t="s">
        <v>808</v>
      </c>
      <c r="E244" s="13" t="s">
        <v>825</v>
      </c>
      <c r="F244" s="13" t="s">
        <v>120</v>
      </c>
      <c r="G244" s="13" t="s">
        <v>61</v>
      </c>
      <c r="H244" s="13" t="s">
        <v>826</v>
      </c>
      <c r="I244" s="13" t="s">
        <v>827</v>
      </c>
      <c r="J244" s="13" t="s">
        <v>220</v>
      </c>
      <c r="K244" s="150" t="s">
        <v>828</v>
      </c>
      <c r="L244" s="17">
        <v>44832</v>
      </c>
      <c r="M244" s="17">
        <v>83260</v>
      </c>
      <c r="N244" s="17">
        <f t="shared" si="54"/>
        <v>128092</v>
      </c>
      <c r="O244" s="17">
        <v>44832</v>
      </c>
      <c r="P244" s="17">
        <v>83260</v>
      </c>
      <c r="Q244" s="17">
        <f t="shared" si="55"/>
        <v>128092</v>
      </c>
      <c r="R244" s="60" t="s">
        <v>445</v>
      </c>
      <c r="S244" s="151"/>
      <c r="T244" s="151"/>
      <c r="U244" s="153"/>
    </row>
    <row r="245" spans="1:21" ht="12.75" customHeight="1">
      <c r="A245" s="60">
        <v>6</v>
      </c>
      <c r="B245" s="13" t="s">
        <v>806</v>
      </c>
      <c r="C245" s="13" t="s">
        <v>807</v>
      </c>
      <c r="D245" s="13" t="s">
        <v>829</v>
      </c>
      <c r="E245" s="13" t="s">
        <v>830</v>
      </c>
      <c r="F245" s="13" t="s">
        <v>831</v>
      </c>
      <c r="G245" s="13" t="s">
        <v>61</v>
      </c>
      <c r="H245" s="13" t="s">
        <v>832</v>
      </c>
      <c r="I245" s="13" t="s">
        <v>833</v>
      </c>
      <c r="J245" s="13" t="s">
        <v>220</v>
      </c>
      <c r="K245" s="150" t="s">
        <v>287</v>
      </c>
      <c r="L245" s="17">
        <v>9420</v>
      </c>
      <c r="M245" s="17">
        <v>17494</v>
      </c>
      <c r="N245" s="17">
        <f t="shared" si="54"/>
        <v>26914</v>
      </c>
      <c r="O245" s="17">
        <v>9420</v>
      </c>
      <c r="P245" s="17">
        <v>17494</v>
      </c>
      <c r="Q245" s="17">
        <f t="shared" si="55"/>
        <v>26914</v>
      </c>
      <c r="R245" s="60" t="s">
        <v>445</v>
      </c>
      <c r="S245" s="151"/>
      <c r="T245" s="151"/>
      <c r="U245" s="152"/>
    </row>
    <row r="246" spans="1:21" ht="12.75" customHeight="1">
      <c r="A246" s="60">
        <v>7</v>
      </c>
      <c r="B246" s="13" t="s">
        <v>806</v>
      </c>
      <c r="C246" s="13" t="s">
        <v>807</v>
      </c>
      <c r="D246" s="13" t="s">
        <v>829</v>
      </c>
      <c r="E246" s="13" t="s">
        <v>830</v>
      </c>
      <c r="F246" s="13" t="s">
        <v>831</v>
      </c>
      <c r="G246" s="13" t="s">
        <v>61</v>
      </c>
      <c r="H246" s="13" t="s">
        <v>834</v>
      </c>
      <c r="I246" s="13" t="s">
        <v>835</v>
      </c>
      <c r="J246" s="13" t="s">
        <v>220</v>
      </c>
      <c r="K246" s="150" t="s">
        <v>287</v>
      </c>
      <c r="L246" s="17">
        <v>577</v>
      </c>
      <c r="M246" s="17">
        <v>1072</v>
      </c>
      <c r="N246" s="17">
        <f t="shared" si="54"/>
        <v>1649</v>
      </c>
      <c r="O246" s="17">
        <v>577</v>
      </c>
      <c r="P246" s="17">
        <v>1072</v>
      </c>
      <c r="Q246" s="17">
        <f t="shared" si="55"/>
        <v>1649</v>
      </c>
      <c r="R246" s="60" t="s">
        <v>445</v>
      </c>
      <c r="S246" s="151"/>
      <c r="T246" s="151"/>
    </row>
    <row r="247" spans="1:21" ht="12.75" customHeight="1">
      <c r="A247" s="60">
        <v>8</v>
      </c>
      <c r="B247" s="13" t="s">
        <v>806</v>
      </c>
      <c r="C247" s="13" t="s">
        <v>807</v>
      </c>
      <c r="D247" s="13" t="s">
        <v>829</v>
      </c>
      <c r="E247" s="13" t="s">
        <v>830</v>
      </c>
      <c r="F247" s="13" t="s">
        <v>831</v>
      </c>
      <c r="G247" s="13" t="s">
        <v>61</v>
      </c>
      <c r="H247" s="13" t="s">
        <v>836</v>
      </c>
      <c r="I247" s="13" t="s">
        <v>837</v>
      </c>
      <c r="J247" s="13" t="s">
        <v>220</v>
      </c>
      <c r="K247" s="150" t="s">
        <v>26</v>
      </c>
      <c r="L247" s="17">
        <v>193</v>
      </c>
      <c r="M247" s="17">
        <v>358</v>
      </c>
      <c r="N247" s="17">
        <f t="shared" si="54"/>
        <v>551</v>
      </c>
      <c r="O247" s="17">
        <v>193</v>
      </c>
      <c r="P247" s="17">
        <v>358</v>
      </c>
      <c r="Q247" s="17">
        <f t="shared" si="55"/>
        <v>551</v>
      </c>
      <c r="R247" s="60" t="s">
        <v>445</v>
      </c>
      <c r="S247" s="151"/>
      <c r="T247" s="151"/>
    </row>
    <row r="248" spans="1:21" ht="12.75" customHeight="1">
      <c r="A248" s="60">
        <v>9</v>
      </c>
      <c r="B248" s="13" t="s">
        <v>806</v>
      </c>
      <c r="C248" s="13" t="s">
        <v>807</v>
      </c>
      <c r="D248" s="13" t="s">
        <v>829</v>
      </c>
      <c r="E248" s="13" t="s">
        <v>830</v>
      </c>
      <c r="F248" s="13" t="s">
        <v>831</v>
      </c>
      <c r="G248" s="13" t="s">
        <v>61</v>
      </c>
      <c r="H248" s="13" t="s">
        <v>838</v>
      </c>
      <c r="I248" s="13" t="s">
        <v>839</v>
      </c>
      <c r="J248" s="13" t="s">
        <v>220</v>
      </c>
      <c r="K248" s="150" t="s">
        <v>26</v>
      </c>
      <c r="L248" s="17">
        <v>89</v>
      </c>
      <c r="M248" s="17">
        <v>165</v>
      </c>
      <c r="N248" s="17">
        <f t="shared" si="54"/>
        <v>254</v>
      </c>
      <c r="O248" s="17">
        <v>89</v>
      </c>
      <c r="P248" s="17">
        <v>165</v>
      </c>
      <c r="Q248" s="17">
        <f t="shared" si="55"/>
        <v>254</v>
      </c>
      <c r="R248" s="60" t="s">
        <v>445</v>
      </c>
      <c r="S248" s="151"/>
      <c r="T248" s="151"/>
    </row>
    <row r="249" spans="1:21" ht="12.75" customHeight="1">
      <c r="A249" s="60">
        <v>10</v>
      </c>
      <c r="B249" s="13" t="s">
        <v>806</v>
      </c>
      <c r="C249" s="13" t="s">
        <v>806</v>
      </c>
      <c r="D249" s="13" t="s">
        <v>840</v>
      </c>
      <c r="E249" s="13" t="s">
        <v>312</v>
      </c>
      <c r="F249" s="13" t="s">
        <v>841</v>
      </c>
      <c r="G249" s="13" t="s">
        <v>61</v>
      </c>
      <c r="H249" s="13" t="s">
        <v>842</v>
      </c>
      <c r="I249" s="13" t="s">
        <v>843</v>
      </c>
      <c r="J249" s="13" t="s">
        <v>220</v>
      </c>
      <c r="K249" s="150">
        <v>40</v>
      </c>
      <c r="L249" s="17">
        <v>5668</v>
      </c>
      <c r="M249" s="17">
        <v>10527</v>
      </c>
      <c r="N249" s="17">
        <v>16195</v>
      </c>
      <c r="O249" s="17">
        <v>5668</v>
      </c>
      <c r="P249" s="17">
        <v>10527</v>
      </c>
      <c r="Q249" s="17">
        <v>16195</v>
      </c>
      <c r="R249" s="60" t="s">
        <v>445</v>
      </c>
      <c r="S249" s="151"/>
      <c r="T249" s="151"/>
    </row>
    <row r="250" spans="1:21" ht="12.75" customHeight="1">
      <c r="A250" s="60">
        <v>11</v>
      </c>
      <c r="B250" s="13" t="s">
        <v>806</v>
      </c>
      <c r="C250" s="13" t="s">
        <v>807</v>
      </c>
      <c r="D250" s="13" t="s">
        <v>840</v>
      </c>
      <c r="E250" s="13" t="s">
        <v>312</v>
      </c>
      <c r="F250" s="13" t="s">
        <v>841</v>
      </c>
      <c r="G250" s="13" t="s">
        <v>61</v>
      </c>
      <c r="H250" s="13" t="s">
        <v>844</v>
      </c>
      <c r="I250" s="13" t="s">
        <v>845</v>
      </c>
      <c r="J250" s="13" t="s">
        <v>220</v>
      </c>
      <c r="K250" s="150" t="s">
        <v>704</v>
      </c>
      <c r="L250" s="17">
        <v>5668</v>
      </c>
      <c r="M250" s="17">
        <v>10527</v>
      </c>
      <c r="N250" s="17">
        <f t="shared" si="54"/>
        <v>16195</v>
      </c>
      <c r="O250" s="17">
        <v>5668</v>
      </c>
      <c r="P250" s="17">
        <v>10527</v>
      </c>
      <c r="Q250" s="17">
        <f t="shared" si="55"/>
        <v>16195</v>
      </c>
      <c r="R250" s="60" t="s">
        <v>445</v>
      </c>
      <c r="S250" s="151"/>
      <c r="T250" s="151"/>
    </row>
    <row r="251" spans="1:21" ht="12.75" customHeight="1">
      <c r="A251" s="60">
        <v>12</v>
      </c>
      <c r="B251" s="13" t="s">
        <v>806</v>
      </c>
      <c r="C251" s="13" t="s">
        <v>846</v>
      </c>
      <c r="D251" s="13" t="s">
        <v>847</v>
      </c>
      <c r="E251" s="13" t="s">
        <v>19</v>
      </c>
      <c r="F251" s="13" t="s">
        <v>848</v>
      </c>
      <c r="G251" s="13" t="s">
        <v>849</v>
      </c>
      <c r="H251" s="13" t="s">
        <v>850</v>
      </c>
      <c r="I251" s="13" t="s">
        <v>851</v>
      </c>
      <c r="J251" s="13" t="s">
        <v>220</v>
      </c>
      <c r="K251" s="150" t="s">
        <v>248</v>
      </c>
      <c r="L251" s="17">
        <v>7879</v>
      </c>
      <c r="M251" s="17">
        <v>14632</v>
      </c>
      <c r="N251" s="17">
        <f t="shared" si="54"/>
        <v>22511</v>
      </c>
      <c r="O251" s="17">
        <v>7879</v>
      </c>
      <c r="P251" s="17">
        <v>14632</v>
      </c>
      <c r="Q251" s="17">
        <f t="shared" si="55"/>
        <v>22511</v>
      </c>
      <c r="R251" s="60" t="s">
        <v>507</v>
      </c>
      <c r="S251" s="151"/>
      <c r="T251" s="151"/>
    </row>
    <row r="252" spans="1:21" ht="12.75" customHeight="1">
      <c r="A252" s="60">
        <v>13</v>
      </c>
      <c r="B252" s="13" t="s">
        <v>806</v>
      </c>
      <c r="C252" s="13" t="s">
        <v>846</v>
      </c>
      <c r="D252" s="13" t="s">
        <v>847</v>
      </c>
      <c r="E252" s="13" t="s">
        <v>19</v>
      </c>
      <c r="F252" s="13" t="s">
        <v>848</v>
      </c>
      <c r="G252" s="13" t="s">
        <v>849</v>
      </c>
      <c r="H252" s="420" t="s">
        <v>5122</v>
      </c>
      <c r="I252" s="421"/>
      <c r="J252" s="421"/>
      <c r="K252" s="422"/>
      <c r="L252" s="17">
        <v>7879</v>
      </c>
      <c r="M252" s="17">
        <v>14632</v>
      </c>
      <c r="N252" s="17">
        <f t="shared" ref="N252" si="56">L252+M252</f>
        <v>22511</v>
      </c>
      <c r="O252" s="17">
        <v>7879</v>
      </c>
      <c r="P252" s="17">
        <v>14632</v>
      </c>
      <c r="Q252" s="17">
        <f t="shared" ref="Q252" si="57">O252+P252</f>
        <v>22511</v>
      </c>
      <c r="R252" s="60" t="s">
        <v>507</v>
      </c>
      <c r="S252" s="151"/>
      <c r="T252" s="151"/>
    </row>
    <row r="253" spans="1:21" ht="12.75" customHeight="1">
      <c r="A253" s="385"/>
      <c r="B253" s="385"/>
      <c r="C253" s="385"/>
      <c r="D253" s="385"/>
      <c r="E253" s="385"/>
      <c r="F253" s="385"/>
      <c r="G253" s="385"/>
      <c r="H253" s="385"/>
      <c r="I253" s="385"/>
      <c r="J253" s="385"/>
      <c r="K253" s="385"/>
      <c r="L253" s="18">
        <f t="shared" ref="L253:Q253" si="58">SUM(L240:L252)</f>
        <v>83723</v>
      </c>
      <c r="M253" s="18">
        <f t="shared" si="58"/>
        <v>155529</v>
      </c>
      <c r="N253" s="18">
        <f t="shared" si="58"/>
        <v>239252</v>
      </c>
      <c r="O253" s="18">
        <f t="shared" si="58"/>
        <v>83723</v>
      </c>
      <c r="P253" s="18">
        <f t="shared" si="58"/>
        <v>155529</v>
      </c>
      <c r="Q253" s="18">
        <f t="shared" si="58"/>
        <v>239252</v>
      </c>
      <c r="R253" s="70"/>
    </row>
    <row r="254" spans="1:21" ht="36" customHeight="1">
      <c r="A254" s="368"/>
      <c r="B254" s="368"/>
      <c r="C254" s="368"/>
      <c r="D254" s="368"/>
      <c r="E254" s="368"/>
      <c r="F254" s="368"/>
      <c r="G254" s="368"/>
      <c r="H254" s="368"/>
      <c r="I254" s="368"/>
      <c r="J254" s="368"/>
      <c r="K254" s="368"/>
      <c r="L254" s="368"/>
      <c r="M254" s="368"/>
      <c r="N254" s="368"/>
      <c r="O254" s="368"/>
      <c r="P254" s="368"/>
      <c r="Q254" s="368"/>
    </row>
    <row r="255" spans="1:21" ht="32.1" customHeight="1">
      <c r="A255" s="55" t="s">
        <v>1040</v>
      </c>
      <c r="B255" s="374" t="s">
        <v>154</v>
      </c>
      <c r="C255" s="375"/>
      <c r="D255" s="375"/>
      <c r="E255" s="375"/>
      <c r="F255" s="375"/>
      <c r="G255" s="375"/>
      <c r="H255" s="375"/>
      <c r="I255" s="375"/>
      <c r="J255" s="375"/>
      <c r="K255" s="376"/>
      <c r="L255" s="377" t="s">
        <v>44</v>
      </c>
      <c r="M255" s="377"/>
      <c r="N255" s="377"/>
      <c r="O255" s="377" t="s">
        <v>501</v>
      </c>
      <c r="P255" s="377"/>
      <c r="Q255" s="377"/>
      <c r="R255" s="378" t="s">
        <v>20</v>
      </c>
    </row>
    <row r="256" spans="1:21" ht="42" customHeight="1">
      <c r="A256" s="56" t="s">
        <v>7</v>
      </c>
      <c r="B256" s="57" t="s">
        <v>29</v>
      </c>
      <c r="C256" s="57" t="s">
        <v>4</v>
      </c>
      <c r="D256" s="58" t="s">
        <v>5</v>
      </c>
      <c r="E256" s="58" t="s">
        <v>6</v>
      </c>
      <c r="F256" s="58" t="s">
        <v>8</v>
      </c>
      <c r="G256" s="58" t="s">
        <v>9</v>
      </c>
      <c r="H256" s="58" t="s">
        <v>22</v>
      </c>
      <c r="I256" s="58" t="s">
        <v>10</v>
      </c>
      <c r="J256" s="58" t="s">
        <v>11</v>
      </c>
      <c r="K256" s="56" t="s">
        <v>12</v>
      </c>
      <c r="L256" s="62" t="s">
        <v>13</v>
      </c>
      <c r="M256" s="56" t="s">
        <v>14</v>
      </c>
      <c r="N256" s="56" t="s">
        <v>3</v>
      </c>
      <c r="O256" s="62" t="s">
        <v>13</v>
      </c>
      <c r="P256" s="56" t="s">
        <v>14</v>
      </c>
      <c r="Q256" s="56" t="s">
        <v>3</v>
      </c>
      <c r="R256" s="379"/>
    </row>
    <row r="257" spans="1:23" s="230" customFormat="1" ht="12.75" customHeight="1">
      <c r="A257" s="132">
        <v>1</v>
      </c>
      <c r="B257" s="225" t="s">
        <v>154</v>
      </c>
      <c r="C257" s="225" t="s">
        <v>864</v>
      </c>
      <c r="D257" s="225" t="s">
        <v>865</v>
      </c>
      <c r="E257" s="225" t="s">
        <v>595</v>
      </c>
      <c r="F257" s="225" t="s">
        <v>67</v>
      </c>
      <c r="G257" s="225" t="s">
        <v>68</v>
      </c>
      <c r="H257" s="226" t="s">
        <v>866</v>
      </c>
      <c r="I257" s="226" t="s">
        <v>867</v>
      </c>
      <c r="J257" s="227" t="s">
        <v>220</v>
      </c>
      <c r="K257" s="228">
        <v>25.5</v>
      </c>
      <c r="L257" s="229">
        <v>3875</v>
      </c>
      <c r="M257" s="229">
        <v>11798</v>
      </c>
      <c r="N257" s="229">
        <f>L257+M257</f>
        <v>15673</v>
      </c>
      <c r="O257" s="229">
        <v>3875</v>
      </c>
      <c r="P257" s="229">
        <v>11798</v>
      </c>
      <c r="Q257" s="229">
        <f>O257+P257</f>
        <v>15673</v>
      </c>
      <c r="R257" s="225" t="s">
        <v>212</v>
      </c>
      <c r="S257" s="14"/>
      <c r="T257" s="14"/>
      <c r="U257" s="14"/>
      <c r="V257" s="14"/>
      <c r="W257" s="14"/>
    </row>
    <row r="258" spans="1:23" s="230" customFormat="1" ht="12.75" customHeight="1">
      <c r="A258" s="132">
        <v>2</v>
      </c>
      <c r="B258" s="225" t="s">
        <v>154</v>
      </c>
      <c r="C258" s="225" t="s">
        <v>864</v>
      </c>
      <c r="D258" s="225" t="s">
        <v>868</v>
      </c>
      <c r="E258" s="225">
        <v>8</v>
      </c>
      <c r="F258" s="225" t="s">
        <v>67</v>
      </c>
      <c r="G258" s="225" t="s">
        <v>68</v>
      </c>
      <c r="H258" s="226" t="s">
        <v>869</v>
      </c>
      <c r="I258" s="226">
        <v>96462943</v>
      </c>
      <c r="J258" s="227" t="s">
        <v>210</v>
      </c>
      <c r="K258" s="228" t="s">
        <v>870</v>
      </c>
      <c r="L258" s="229">
        <v>41466</v>
      </c>
      <c r="M258" s="229">
        <v>85865</v>
      </c>
      <c r="N258" s="229">
        <f t="shared" ref="N258:N269" si="59">L258+M258</f>
        <v>127331</v>
      </c>
      <c r="O258" s="229">
        <v>41466</v>
      </c>
      <c r="P258" s="229">
        <v>85865</v>
      </c>
      <c r="Q258" s="229">
        <f t="shared" ref="Q258:Q269" si="60">O258+P258</f>
        <v>127331</v>
      </c>
      <c r="R258" s="225" t="s">
        <v>212</v>
      </c>
      <c r="S258" s="14"/>
      <c r="T258" s="14"/>
      <c r="U258" s="14"/>
      <c r="V258" s="14"/>
      <c r="W258" s="14"/>
    </row>
    <row r="259" spans="1:23" s="230" customFormat="1" ht="12.75" customHeight="1">
      <c r="A259" s="132">
        <v>3</v>
      </c>
      <c r="B259" s="225" t="s">
        <v>154</v>
      </c>
      <c r="C259" s="225" t="s">
        <v>864</v>
      </c>
      <c r="D259" s="225" t="s">
        <v>871</v>
      </c>
      <c r="E259" s="225" t="s">
        <v>489</v>
      </c>
      <c r="F259" s="225" t="s">
        <v>112</v>
      </c>
      <c r="G259" s="225" t="s">
        <v>68</v>
      </c>
      <c r="H259" s="226" t="s">
        <v>872</v>
      </c>
      <c r="I259" s="226">
        <v>96461188</v>
      </c>
      <c r="J259" s="227" t="s">
        <v>210</v>
      </c>
      <c r="K259" s="228" t="s">
        <v>870</v>
      </c>
      <c r="L259" s="229">
        <v>66824</v>
      </c>
      <c r="M259" s="229">
        <v>152426</v>
      </c>
      <c r="N259" s="229">
        <f t="shared" si="59"/>
        <v>219250</v>
      </c>
      <c r="O259" s="229">
        <v>66824</v>
      </c>
      <c r="P259" s="229">
        <v>152426</v>
      </c>
      <c r="Q259" s="229">
        <f t="shared" si="60"/>
        <v>219250</v>
      </c>
      <c r="R259" s="225" t="s">
        <v>212</v>
      </c>
      <c r="S259" s="14"/>
      <c r="T259" s="14"/>
      <c r="U259" s="14"/>
      <c r="V259" s="14"/>
      <c r="W259" s="14"/>
    </row>
    <row r="260" spans="1:23" s="230" customFormat="1" ht="12.75" customHeight="1">
      <c r="A260" s="132">
        <v>4</v>
      </c>
      <c r="B260" s="225" t="s">
        <v>154</v>
      </c>
      <c r="C260" s="225" t="s">
        <v>864</v>
      </c>
      <c r="D260" s="225" t="s">
        <v>873</v>
      </c>
      <c r="E260" s="225" t="s">
        <v>874</v>
      </c>
      <c r="F260" s="225" t="s">
        <v>67</v>
      </c>
      <c r="G260" s="225" t="s">
        <v>68</v>
      </c>
      <c r="H260" s="226" t="s">
        <v>875</v>
      </c>
      <c r="I260" s="226" t="s">
        <v>876</v>
      </c>
      <c r="J260" s="227" t="s">
        <v>220</v>
      </c>
      <c r="K260" s="228">
        <v>16.5</v>
      </c>
      <c r="L260" s="229">
        <v>2927</v>
      </c>
      <c r="M260" s="229">
        <v>8910</v>
      </c>
      <c r="N260" s="229">
        <f t="shared" si="59"/>
        <v>11837</v>
      </c>
      <c r="O260" s="229">
        <v>2927</v>
      </c>
      <c r="P260" s="229">
        <v>8910</v>
      </c>
      <c r="Q260" s="229">
        <f t="shared" si="60"/>
        <v>11837</v>
      </c>
      <c r="R260" s="225" t="s">
        <v>212</v>
      </c>
      <c r="S260" s="14"/>
      <c r="T260" s="14"/>
      <c r="U260" s="14"/>
      <c r="V260" s="14"/>
      <c r="W260" s="14"/>
    </row>
    <row r="261" spans="1:23" s="230" customFormat="1" ht="12.75" customHeight="1">
      <c r="A261" s="132">
        <v>5</v>
      </c>
      <c r="B261" s="225" t="s">
        <v>154</v>
      </c>
      <c r="C261" s="225" t="s">
        <v>864</v>
      </c>
      <c r="D261" s="225" t="s">
        <v>877</v>
      </c>
      <c r="E261" s="225">
        <v>24</v>
      </c>
      <c r="F261" s="225" t="s">
        <v>67</v>
      </c>
      <c r="G261" s="225" t="s">
        <v>68</v>
      </c>
      <c r="H261" s="226" t="s">
        <v>878</v>
      </c>
      <c r="I261" s="226" t="s">
        <v>879</v>
      </c>
      <c r="J261" s="227" t="s">
        <v>220</v>
      </c>
      <c r="K261" s="228">
        <v>3.5</v>
      </c>
      <c r="L261" s="229">
        <v>31</v>
      </c>
      <c r="M261" s="229">
        <v>87</v>
      </c>
      <c r="N261" s="229">
        <f t="shared" si="59"/>
        <v>118</v>
      </c>
      <c r="O261" s="229">
        <v>31</v>
      </c>
      <c r="P261" s="229">
        <v>87</v>
      </c>
      <c r="Q261" s="229">
        <f t="shared" si="60"/>
        <v>118</v>
      </c>
      <c r="R261" s="225" t="s">
        <v>212</v>
      </c>
      <c r="S261" s="14"/>
      <c r="T261" s="14"/>
      <c r="U261" s="14"/>
      <c r="V261" s="14"/>
      <c r="W261" s="14"/>
    </row>
    <row r="262" spans="1:23" s="230" customFormat="1" ht="12.75" customHeight="1">
      <c r="A262" s="132">
        <v>6</v>
      </c>
      <c r="B262" s="225" t="s">
        <v>154</v>
      </c>
      <c r="C262" s="225" t="s">
        <v>864</v>
      </c>
      <c r="D262" s="225" t="s">
        <v>880</v>
      </c>
      <c r="E262" s="225" t="s">
        <v>881</v>
      </c>
      <c r="F262" s="225" t="s">
        <v>112</v>
      </c>
      <c r="G262" s="225" t="s">
        <v>68</v>
      </c>
      <c r="H262" s="226" t="s">
        <v>882</v>
      </c>
      <c r="I262" s="226" t="s">
        <v>883</v>
      </c>
      <c r="J262" s="227" t="s">
        <v>220</v>
      </c>
      <c r="K262" s="228">
        <v>3</v>
      </c>
      <c r="L262" s="229">
        <v>5</v>
      </c>
      <c r="M262" s="229">
        <v>5</v>
      </c>
      <c r="N262" s="229">
        <f t="shared" si="59"/>
        <v>10</v>
      </c>
      <c r="O262" s="229">
        <v>5</v>
      </c>
      <c r="P262" s="229">
        <v>5</v>
      </c>
      <c r="Q262" s="229">
        <f t="shared" si="60"/>
        <v>10</v>
      </c>
      <c r="R262" s="225" t="s">
        <v>212</v>
      </c>
      <c r="S262" s="14"/>
      <c r="T262" s="14"/>
      <c r="U262" s="14"/>
      <c r="V262" s="14"/>
      <c r="W262" s="14"/>
    </row>
    <row r="263" spans="1:23" s="230" customFormat="1" ht="12.75" customHeight="1">
      <c r="A263" s="132">
        <v>7</v>
      </c>
      <c r="B263" s="225" t="s">
        <v>154</v>
      </c>
      <c r="C263" s="225" t="s">
        <v>864</v>
      </c>
      <c r="D263" s="225" t="s">
        <v>884</v>
      </c>
      <c r="E263" s="225" t="s">
        <v>248</v>
      </c>
      <c r="F263" s="225" t="s">
        <v>67</v>
      </c>
      <c r="G263" s="225" t="s">
        <v>68</v>
      </c>
      <c r="H263" s="226" t="s">
        <v>885</v>
      </c>
      <c r="I263" s="226" t="s">
        <v>886</v>
      </c>
      <c r="J263" s="227" t="s">
        <v>220</v>
      </c>
      <c r="K263" s="228">
        <v>3.5</v>
      </c>
      <c r="L263" s="229">
        <v>40</v>
      </c>
      <c r="M263" s="229">
        <v>125</v>
      </c>
      <c r="N263" s="229">
        <f t="shared" si="59"/>
        <v>165</v>
      </c>
      <c r="O263" s="229">
        <v>40</v>
      </c>
      <c r="P263" s="229">
        <v>125</v>
      </c>
      <c r="Q263" s="229">
        <f t="shared" si="60"/>
        <v>165</v>
      </c>
      <c r="R263" s="225" t="s">
        <v>212</v>
      </c>
      <c r="S263" s="14"/>
      <c r="T263" s="14"/>
      <c r="U263" s="14"/>
      <c r="V263" s="14"/>
      <c r="W263" s="14"/>
    </row>
    <row r="264" spans="1:23" s="230" customFormat="1" ht="12.75" customHeight="1">
      <c r="A264" s="132">
        <v>8</v>
      </c>
      <c r="B264" s="231" t="s">
        <v>154</v>
      </c>
      <c r="C264" s="231" t="s">
        <v>864</v>
      </c>
      <c r="D264" s="231" t="s">
        <v>887</v>
      </c>
      <c r="E264" s="231"/>
      <c r="F264" s="231" t="s">
        <v>888</v>
      </c>
      <c r="G264" s="231" t="s">
        <v>889</v>
      </c>
      <c r="H264" s="226" t="s">
        <v>890</v>
      </c>
      <c r="I264" s="226">
        <v>96637217</v>
      </c>
      <c r="J264" s="232" t="s">
        <v>220</v>
      </c>
      <c r="K264" s="228">
        <v>40</v>
      </c>
      <c r="L264" s="229">
        <v>22562</v>
      </c>
      <c r="M264" s="229">
        <v>67045</v>
      </c>
      <c r="N264" s="229">
        <f t="shared" si="59"/>
        <v>89607</v>
      </c>
      <c r="O264" s="229">
        <v>22562</v>
      </c>
      <c r="P264" s="229">
        <v>67045</v>
      </c>
      <c r="Q264" s="229">
        <f t="shared" si="60"/>
        <v>89607</v>
      </c>
      <c r="R264" s="225" t="s">
        <v>212</v>
      </c>
      <c r="S264" s="14"/>
      <c r="T264" s="14"/>
      <c r="U264" s="14"/>
      <c r="V264" s="14"/>
      <c r="W264" s="14"/>
    </row>
    <row r="265" spans="1:23" s="230" customFormat="1" ht="12.75" customHeight="1">
      <c r="A265" s="132">
        <v>9</v>
      </c>
      <c r="B265" s="225" t="s">
        <v>154</v>
      </c>
      <c r="C265" s="225" t="s">
        <v>864</v>
      </c>
      <c r="D265" s="225" t="s">
        <v>599</v>
      </c>
      <c r="E265" s="225" t="s">
        <v>43</v>
      </c>
      <c r="F265" s="225" t="s">
        <v>112</v>
      </c>
      <c r="G265" s="225" t="s">
        <v>68</v>
      </c>
      <c r="H265" s="226" t="s">
        <v>891</v>
      </c>
      <c r="I265" s="226">
        <v>96462782</v>
      </c>
      <c r="J265" s="227" t="s">
        <v>220</v>
      </c>
      <c r="K265" s="228">
        <v>32.5</v>
      </c>
      <c r="L265" s="229">
        <v>11052</v>
      </c>
      <c r="M265" s="229">
        <v>29156</v>
      </c>
      <c r="N265" s="229">
        <f t="shared" si="59"/>
        <v>40208</v>
      </c>
      <c r="O265" s="229">
        <v>11052</v>
      </c>
      <c r="P265" s="229">
        <v>29156</v>
      </c>
      <c r="Q265" s="229">
        <f t="shared" si="60"/>
        <v>40208</v>
      </c>
      <c r="R265" s="225" t="s">
        <v>212</v>
      </c>
      <c r="S265" s="14"/>
      <c r="T265" s="14"/>
      <c r="U265" s="14"/>
      <c r="V265" s="14"/>
      <c r="W265" s="14"/>
    </row>
    <row r="266" spans="1:23" s="230" customFormat="1" ht="12.75" customHeight="1">
      <c r="A266" s="132">
        <v>10</v>
      </c>
      <c r="B266" s="225" t="s">
        <v>154</v>
      </c>
      <c r="C266" s="225" t="s">
        <v>864</v>
      </c>
      <c r="D266" s="225" t="s">
        <v>599</v>
      </c>
      <c r="E266" s="225" t="s">
        <v>43</v>
      </c>
      <c r="F266" s="225" t="s">
        <v>112</v>
      </c>
      <c r="G266" s="225" t="s">
        <v>68</v>
      </c>
      <c r="H266" s="226" t="s">
        <v>892</v>
      </c>
      <c r="I266" s="226">
        <v>96150656</v>
      </c>
      <c r="J266" s="227" t="s">
        <v>210</v>
      </c>
      <c r="K266" s="228">
        <v>65</v>
      </c>
      <c r="L266" s="229">
        <v>101856</v>
      </c>
      <c r="M266" s="229">
        <v>246180</v>
      </c>
      <c r="N266" s="229">
        <f t="shared" si="59"/>
        <v>348036</v>
      </c>
      <c r="O266" s="229">
        <v>101856</v>
      </c>
      <c r="P266" s="229">
        <v>246180</v>
      </c>
      <c r="Q266" s="229">
        <f t="shared" si="60"/>
        <v>348036</v>
      </c>
      <c r="R266" s="225" t="s">
        <v>212</v>
      </c>
      <c r="S266" s="14"/>
      <c r="T266" s="14"/>
      <c r="U266" s="14"/>
      <c r="V266" s="14"/>
      <c r="W266" s="14"/>
    </row>
    <row r="267" spans="1:23" s="230" customFormat="1" ht="12.75" customHeight="1">
      <c r="A267" s="132">
        <v>11</v>
      </c>
      <c r="B267" s="225" t="s">
        <v>154</v>
      </c>
      <c r="C267" s="225" t="s">
        <v>864</v>
      </c>
      <c r="D267" s="225" t="s">
        <v>893</v>
      </c>
      <c r="E267" s="225" t="s">
        <v>688</v>
      </c>
      <c r="F267" s="225" t="s">
        <v>152</v>
      </c>
      <c r="G267" s="225" t="s">
        <v>153</v>
      </c>
      <c r="H267" s="226" t="s">
        <v>894</v>
      </c>
      <c r="I267" s="226" t="s">
        <v>895</v>
      </c>
      <c r="J267" s="227" t="s">
        <v>241</v>
      </c>
      <c r="K267" s="228">
        <v>0.5</v>
      </c>
      <c r="L267" s="229">
        <v>3000</v>
      </c>
      <c r="M267" s="229">
        <v>0</v>
      </c>
      <c r="N267" s="229">
        <f t="shared" si="59"/>
        <v>3000</v>
      </c>
      <c r="O267" s="229">
        <v>3000</v>
      </c>
      <c r="P267" s="229">
        <v>0</v>
      </c>
      <c r="Q267" s="229">
        <f t="shared" si="60"/>
        <v>3000</v>
      </c>
      <c r="R267" s="225" t="s">
        <v>212</v>
      </c>
      <c r="S267" s="14"/>
      <c r="T267" s="14"/>
      <c r="U267" s="14"/>
      <c r="V267" s="14"/>
      <c r="W267" s="14"/>
    </row>
    <row r="268" spans="1:23" s="230" customFormat="1" ht="12.75" customHeight="1">
      <c r="A268" s="132">
        <v>12</v>
      </c>
      <c r="B268" s="225" t="s">
        <v>154</v>
      </c>
      <c r="C268" s="225" t="s">
        <v>864</v>
      </c>
      <c r="D268" s="225" t="s">
        <v>896</v>
      </c>
      <c r="E268" s="225" t="s">
        <v>19</v>
      </c>
      <c r="F268" s="225" t="s">
        <v>232</v>
      </c>
      <c r="G268" s="225" t="s">
        <v>233</v>
      </c>
      <c r="H268" s="226" t="s">
        <v>897</v>
      </c>
      <c r="I268" s="226" t="s">
        <v>898</v>
      </c>
      <c r="J268" s="227" t="s">
        <v>241</v>
      </c>
      <c r="K268" s="228">
        <v>20</v>
      </c>
      <c r="L268" s="229">
        <v>2000</v>
      </c>
      <c r="M268" s="229">
        <v>0</v>
      </c>
      <c r="N268" s="229">
        <f t="shared" si="59"/>
        <v>2000</v>
      </c>
      <c r="O268" s="229">
        <v>2000</v>
      </c>
      <c r="P268" s="229">
        <v>0</v>
      </c>
      <c r="Q268" s="229">
        <f t="shared" si="60"/>
        <v>2000</v>
      </c>
      <c r="R268" s="225" t="s">
        <v>212</v>
      </c>
      <c r="S268" s="14"/>
      <c r="T268" s="14"/>
      <c r="U268" s="14"/>
      <c r="V268" s="14"/>
      <c r="W268" s="14"/>
    </row>
    <row r="269" spans="1:23" s="230" customFormat="1" ht="12.75" customHeight="1">
      <c r="A269" s="132">
        <v>13</v>
      </c>
      <c r="B269" s="225" t="s">
        <v>154</v>
      </c>
      <c r="C269" s="225" t="s">
        <v>864</v>
      </c>
      <c r="D269" s="225" t="s">
        <v>896</v>
      </c>
      <c r="E269" s="225" t="s">
        <v>19</v>
      </c>
      <c r="F269" s="225" t="s">
        <v>232</v>
      </c>
      <c r="G269" s="225" t="s">
        <v>233</v>
      </c>
      <c r="H269" s="226" t="s">
        <v>899</v>
      </c>
      <c r="I269" s="226" t="s">
        <v>900</v>
      </c>
      <c r="J269" s="227" t="s">
        <v>220</v>
      </c>
      <c r="K269" s="228">
        <v>21</v>
      </c>
      <c r="L269" s="233">
        <v>6889</v>
      </c>
      <c r="M269" s="233">
        <v>0</v>
      </c>
      <c r="N269" s="233">
        <f t="shared" si="59"/>
        <v>6889</v>
      </c>
      <c r="O269" s="233">
        <v>6889</v>
      </c>
      <c r="P269" s="233">
        <v>0</v>
      </c>
      <c r="Q269" s="233">
        <f t="shared" si="60"/>
        <v>6889</v>
      </c>
      <c r="R269" s="225" t="s">
        <v>212</v>
      </c>
      <c r="S269" s="14"/>
      <c r="T269" s="14"/>
      <c r="U269" s="14"/>
      <c r="V269" s="14"/>
      <c r="W269" s="14"/>
    </row>
    <row r="270" spans="1:23" ht="12.75" customHeight="1">
      <c r="A270" s="385"/>
      <c r="B270" s="385"/>
      <c r="C270" s="385"/>
      <c r="D270" s="385"/>
      <c r="E270" s="385"/>
      <c r="F270" s="385"/>
      <c r="G270" s="385"/>
      <c r="H270" s="385"/>
      <c r="I270" s="385"/>
      <c r="J270" s="385"/>
      <c r="K270" s="380"/>
      <c r="L270" s="18">
        <f t="shared" ref="L270:Q270" si="61">SUM(L257:L269)</f>
        <v>262527</v>
      </c>
      <c r="M270" s="18">
        <f t="shared" si="61"/>
        <v>601597</v>
      </c>
      <c r="N270" s="18">
        <f t="shared" si="61"/>
        <v>864124</v>
      </c>
      <c r="O270" s="18">
        <f t="shared" si="61"/>
        <v>262527</v>
      </c>
      <c r="P270" s="18">
        <f t="shared" si="61"/>
        <v>601597</v>
      </c>
      <c r="Q270" s="18">
        <f t="shared" si="61"/>
        <v>864124</v>
      </c>
      <c r="R270" s="314"/>
      <c r="U270" s="38"/>
    </row>
    <row r="271" spans="1:23" ht="36" customHeight="1">
      <c r="A271" s="368"/>
      <c r="B271" s="368"/>
      <c r="C271" s="368"/>
      <c r="D271" s="368"/>
      <c r="E271" s="368"/>
      <c r="F271" s="368"/>
      <c r="G271" s="368"/>
      <c r="H271" s="368"/>
      <c r="I271" s="368"/>
      <c r="J271" s="368"/>
      <c r="K271" s="368"/>
      <c r="L271" s="425"/>
      <c r="M271" s="425"/>
      <c r="N271" s="425"/>
      <c r="O271" s="425"/>
      <c r="P271" s="425"/>
      <c r="Q271" s="425"/>
    </row>
    <row r="272" spans="1:23" ht="32.1" customHeight="1">
      <c r="A272" s="55" t="s">
        <v>1046</v>
      </c>
      <c r="B272" s="374" t="s">
        <v>171</v>
      </c>
      <c r="C272" s="375"/>
      <c r="D272" s="375"/>
      <c r="E272" s="375"/>
      <c r="F272" s="375"/>
      <c r="G272" s="375"/>
      <c r="H272" s="375"/>
      <c r="I272" s="375"/>
      <c r="J272" s="375"/>
      <c r="K272" s="376"/>
      <c r="L272" s="414" t="s">
        <v>44</v>
      </c>
      <c r="M272" s="415"/>
      <c r="N272" s="416"/>
      <c r="O272" s="414" t="s">
        <v>671</v>
      </c>
      <c r="P272" s="415"/>
      <c r="Q272" s="416"/>
      <c r="R272" s="378" t="s">
        <v>20</v>
      </c>
    </row>
    <row r="273" spans="1:21" ht="42" customHeight="1">
      <c r="A273" s="56" t="s">
        <v>7</v>
      </c>
      <c r="B273" s="57" t="s">
        <v>29</v>
      </c>
      <c r="C273" s="57" t="s">
        <v>4</v>
      </c>
      <c r="D273" s="58" t="s">
        <v>5</v>
      </c>
      <c r="E273" s="58" t="s">
        <v>6</v>
      </c>
      <c r="F273" s="58" t="s">
        <v>8</v>
      </c>
      <c r="G273" s="58" t="s">
        <v>9</v>
      </c>
      <c r="H273" s="58" t="s">
        <v>22</v>
      </c>
      <c r="I273" s="58" t="s">
        <v>10</v>
      </c>
      <c r="J273" s="58" t="s">
        <v>11</v>
      </c>
      <c r="K273" s="56" t="s">
        <v>12</v>
      </c>
      <c r="L273" s="62" t="s">
        <v>13</v>
      </c>
      <c r="M273" s="56" t="s">
        <v>14</v>
      </c>
      <c r="N273" s="56" t="s">
        <v>3</v>
      </c>
      <c r="O273" s="62" t="s">
        <v>13</v>
      </c>
      <c r="P273" s="56" t="s">
        <v>14</v>
      </c>
      <c r="Q273" s="56" t="s">
        <v>3</v>
      </c>
      <c r="R273" s="379"/>
    </row>
    <row r="274" spans="1:21" ht="12.75" customHeight="1">
      <c r="A274" s="60">
        <v>1</v>
      </c>
      <c r="B274" s="13" t="s">
        <v>171</v>
      </c>
      <c r="C274" s="13" t="s">
        <v>864</v>
      </c>
      <c r="D274" s="13" t="s">
        <v>901</v>
      </c>
      <c r="E274" s="13" t="s">
        <v>495</v>
      </c>
      <c r="F274" s="13" t="s">
        <v>107</v>
      </c>
      <c r="G274" s="13" t="s">
        <v>108</v>
      </c>
      <c r="H274" s="13" t="s">
        <v>902</v>
      </c>
      <c r="I274" s="13" t="s">
        <v>903</v>
      </c>
      <c r="J274" s="13" t="s">
        <v>241</v>
      </c>
      <c r="K274" s="60">
        <v>20</v>
      </c>
      <c r="L274" s="12">
        <v>55000</v>
      </c>
      <c r="M274" s="12">
        <v>0</v>
      </c>
      <c r="N274" s="17">
        <f t="shared" ref="N274:N278" si="62">L274+M274</f>
        <v>55000</v>
      </c>
      <c r="O274" s="12">
        <v>55000</v>
      </c>
      <c r="P274" s="12">
        <v>0</v>
      </c>
      <c r="Q274" s="17">
        <f t="shared" ref="Q274:Q278" si="63">O274+P274</f>
        <v>55000</v>
      </c>
      <c r="R274" s="60" t="s">
        <v>507</v>
      </c>
    </row>
    <row r="275" spans="1:21" ht="12.75" customHeight="1">
      <c r="A275" s="60">
        <v>2</v>
      </c>
      <c r="B275" s="13" t="s">
        <v>171</v>
      </c>
      <c r="C275" s="13" t="s">
        <v>864</v>
      </c>
      <c r="D275" s="13" t="s">
        <v>901</v>
      </c>
      <c r="E275" s="13" t="s">
        <v>489</v>
      </c>
      <c r="F275" s="13" t="s">
        <v>107</v>
      </c>
      <c r="G275" s="13" t="s">
        <v>108</v>
      </c>
      <c r="H275" s="13" t="s">
        <v>904</v>
      </c>
      <c r="I275" s="13" t="s">
        <v>905</v>
      </c>
      <c r="J275" s="13" t="s">
        <v>241</v>
      </c>
      <c r="K275" s="60">
        <v>20</v>
      </c>
      <c r="L275" s="12">
        <v>35000</v>
      </c>
      <c r="M275" s="12">
        <v>0</v>
      </c>
      <c r="N275" s="17">
        <f t="shared" si="62"/>
        <v>35000</v>
      </c>
      <c r="O275" s="12">
        <v>35000</v>
      </c>
      <c r="P275" s="12">
        <v>0</v>
      </c>
      <c r="Q275" s="17">
        <f t="shared" si="63"/>
        <v>35000</v>
      </c>
      <c r="R275" s="60" t="s">
        <v>507</v>
      </c>
    </row>
    <row r="276" spans="1:21" ht="12.75" customHeight="1">
      <c r="A276" s="60">
        <v>3</v>
      </c>
      <c r="B276" s="13" t="s">
        <v>171</v>
      </c>
      <c r="C276" s="13" t="s">
        <v>864</v>
      </c>
      <c r="D276" s="13" t="s">
        <v>906</v>
      </c>
      <c r="E276" s="13" t="s">
        <v>272</v>
      </c>
      <c r="F276" s="13" t="s">
        <v>107</v>
      </c>
      <c r="G276" s="13" t="s">
        <v>108</v>
      </c>
      <c r="H276" s="13" t="s">
        <v>907</v>
      </c>
      <c r="I276" s="13" t="s">
        <v>908</v>
      </c>
      <c r="J276" s="13" t="s">
        <v>241</v>
      </c>
      <c r="K276" s="60">
        <v>20</v>
      </c>
      <c r="L276" s="12">
        <v>25000</v>
      </c>
      <c r="M276" s="12">
        <v>0</v>
      </c>
      <c r="N276" s="17">
        <f t="shared" si="62"/>
        <v>25000</v>
      </c>
      <c r="O276" s="12">
        <v>25000</v>
      </c>
      <c r="P276" s="12">
        <v>0</v>
      </c>
      <c r="Q276" s="17">
        <f t="shared" si="63"/>
        <v>25000</v>
      </c>
      <c r="R276" s="60" t="s">
        <v>507</v>
      </c>
    </row>
    <row r="277" spans="1:21" ht="12.75" customHeight="1">
      <c r="A277" s="60">
        <v>4</v>
      </c>
      <c r="B277" s="13" t="s">
        <v>171</v>
      </c>
      <c r="C277" s="13" t="s">
        <v>864</v>
      </c>
      <c r="D277" s="13" t="s">
        <v>909</v>
      </c>
      <c r="E277" s="13" t="s">
        <v>17</v>
      </c>
      <c r="F277" s="13" t="s">
        <v>107</v>
      </c>
      <c r="G277" s="13" t="s">
        <v>108</v>
      </c>
      <c r="H277" s="13" t="s">
        <v>910</v>
      </c>
      <c r="I277" s="13" t="s">
        <v>911</v>
      </c>
      <c r="J277" s="13" t="s">
        <v>241</v>
      </c>
      <c r="K277" s="60">
        <v>20</v>
      </c>
      <c r="L277" s="12">
        <v>2000</v>
      </c>
      <c r="M277" s="12">
        <v>0</v>
      </c>
      <c r="N277" s="17">
        <f t="shared" si="62"/>
        <v>2000</v>
      </c>
      <c r="O277" s="12">
        <v>2000</v>
      </c>
      <c r="P277" s="12">
        <v>0</v>
      </c>
      <c r="Q277" s="17">
        <f t="shared" si="63"/>
        <v>2000</v>
      </c>
      <c r="R277" s="60" t="s">
        <v>507</v>
      </c>
    </row>
    <row r="278" spans="1:21" ht="12.75" customHeight="1">
      <c r="A278" s="60">
        <v>5</v>
      </c>
      <c r="B278" s="13" t="s">
        <v>171</v>
      </c>
      <c r="C278" s="13" t="s">
        <v>912</v>
      </c>
      <c r="D278" s="13" t="s">
        <v>913</v>
      </c>
      <c r="E278" s="13" t="s">
        <v>914</v>
      </c>
      <c r="F278" s="13" t="s">
        <v>540</v>
      </c>
      <c r="G278" s="13" t="s">
        <v>541</v>
      </c>
      <c r="H278" s="13" t="s">
        <v>915</v>
      </c>
      <c r="I278" s="13" t="s">
        <v>916</v>
      </c>
      <c r="J278" s="13" t="s">
        <v>241</v>
      </c>
      <c r="K278" s="60">
        <v>3</v>
      </c>
      <c r="L278" s="12">
        <v>10000</v>
      </c>
      <c r="M278" s="12">
        <v>0</v>
      </c>
      <c r="N278" s="17">
        <f t="shared" si="62"/>
        <v>10000</v>
      </c>
      <c r="O278" s="12">
        <v>10000</v>
      </c>
      <c r="P278" s="12">
        <v>0</v>
      </c>
      <c r="Q278" s="17">
        <f t="shared" si="63"/>
        <v>10000</v>
      </c>
      <c r="R278" s="60" t="s">
        <v>507</v>
      </c>
    </row>
    <row r="279" spans="1:21" ht="12.75" customHeight="1">
      <c r="A279" s="380"/>
      <c r="B279" s="381"/>
      <c r="C279" s="381"/>
      <c r="D279" s="381"/>
      <c r="E279" s="381"/>
      <c r="F279" s="381"/>
      <c r="G279" s="381"/>
      <c r="H279" s="381"/>
      <c r="I279" s="381"/>
      <c r="J279" s="381"/>
      <c r="K279" s="382"/>
      <c r="L279" s="18">
        <f t="shared" ref="L279:Q279" si="64">SUM(L274:L278)</f>
        <v>127000</v>
      </c>
      <c r="M279" s="18">
        <f t="shared" si="64"/>
        <v>0</v>
      </c>
      <c r="N279" s="18">
        <f t="shared" si="64"/>
        <v>127000</v>
      </c>
      <c r="O279" s="18">
        <f t="shared" si="64"/>
        <v>127000</v>
      </c>
      <c r="P279" s="18">
        <f t="shared" si="64"/>
        <v>0</v>
      </c>
      <c r="Q279" s="18">
        <f t="shared" si="64"/>
        <v>127000</v>
      </c>
      <c r="R279" s="70"/>
    </row>
    <row r="280" spans="1:21" ht="36" customHeight="1">
      <c r="A280" s="368"/>
      <c r="B280" s="368"/>
      <c r="C280" s="368"/>
      <c r="D280" s="368"/>
      <c r="E280" s="368"/>
      <c r="F280" s="368"/>
      <c r="G280" s="368"/>
      <c r="H280" s="368"/>
      <c r="I280" s="368"/>
      <c r="J280" s="368"/>
      <c r="K280" s="368"/>
      <c r="L280" s="368"/>
      <c r="M280" s="368"/>
      <c r="N280" s="368"/>
      <c r="O280" s="368"/>
      <c r="P280" s="368"/>
      <c r="Q280" s="368"/>
    </row>
    <row r="281" spans="1:21" ht="32.1" customHeight="1">
      <c r="A281" s="55" t="s">
        <v>1053</v>
      </c>
      <c r="B281" s="374" t="s">
        <v>942</v>
      </c>
      <c r="C281" s="375"/>
      <c r="D281" s="375"/>
      <c r="E281" s="375"/>
      <c r="F281" s="375"/>
      <c r="G281" s="375"/>
      <c r="H281" s="375"/>
      <c r="I281" s="375"/>
      <c r="J281" s="375"/>
      <c r="K281" s="376"/>
      <c r="L281" s="377" t="s">
        <v>648</v>
      </c>
      <c r="M281" s="377"/>
      <c r="N281" s="377"/>
      <c r="O281" s="377" t="s">
        <v>649</v>
      </c>
      <c r="P281" s="377"/>
      <c r="Q281" s="377"/>
      <c r="R281" s="378" t="s">
        <v>20</v>
      </c>
    </row>
    <row r="282" spans="1:21" ht="42" customHeight="1">
      <c r="A282" s="56" t="s">
        <v>7</v>
      </c>
      <c r="B282" s="57" t="s">
        <v>29</v>
      </c>
      <c r="C282" s="57" t="s">
        <v>4</v>
      </c>
      <c r="D282" s="58" t="s">
        <v>5</v>
      </c>
      <c r="E282" s="58" t="s">
        <v>6</v>
      </c>
      <c r="F282" s="58" t="s">
        <v>8</v>
      </c>
      <c r="G282" s="58" t="s">
        <v>9</v>
      </c>
      <c r="H282" s="58" t="s">
        <v>22</v>
      </c>
      <c r="I282" s="58" t="s">
        <v>10</v>
      </c>
      <c r="J282" s="58" t="s">
        <v>11</v>
      </c>
      <c r="K282" s="56" t="s">
        <v>12</v>
      </c>
      <c r="L282" s="62" t="s">
        <v>13</v>
      </c>
      <c r="M282" s="56" t="s">
        <v>14</v>
      </c>
      <c r="N282" s="56" t="s">
        <v>3</v>
      </c>
      <c r="O282" s="62" t="s">
        <v>13</v>
      </c>
      <c r="P282" s="56" t="s">
        <v>14</v>
      </c>
      <c r="Q282" s="56" t="s">
        <v>3</v>
      </c>
      <c r="R282" s="379"/>
    </row>
    <row r="283" spans="1:21" ht="12.75" customHeight="1">
      <c r="A283" s="60">
        <v>1</v>
      </c>
      <c r="B283" s="63" t="s">
        <v>942</v>
      </c>
      <c r="C283" s="63" t="s">
        <v>864</v>
      </c>
      <c r="D283" s="63" t="s">
        <v>943</v>
      </c>
      <c r="E283" s="63" t="s">
        <v>917</v>
      </c>
      <c r="F283" s="63" t="s">
        <v>944</v>
      </c>
      <c r="G283" s="63" t="s">
        <v>61</v>
      </c>
      <c r="H283" s="63" t="s">
        <v>945</v>
      </c>
      <c r="I283" s="63" t="s">
        <v>946</v>
      </c>
      <c r="J283" s="63" t="s">
        <v>444</v>
      </c>
      <c r="K283" s="60">
        <v>120</v>
      </c>
      <c r="L283" s="24">
        <v>139262</v>
      </c>
      <c r="M283" s="24">
        <v>0</v>
      </c>
      <c r="N283" s="24">
        <v>139262</v>
      </c>
      <c r="O283" s="24">
        <v>139262</v>
      </c>
      <c r="P283" s="24">
        <v>0</v>
      </c>
      <c r="Q283" s="24">
        <f>+O283+P283</f>
        <v>139262</v>
      </c>
      <c r="R283" s="60" t="s">
        <v>607</v>
      </c>
      <c r="S283" s="151"/>
      <c r="T283" s="151"/>
      <c r="U283" s="152"/>
    </row>
    <row r="284" spans="1:21" ht="12.75" customHeight="1">
      <c r="A284" s="60">
        <v>2</v>
      </c>
      <c r="B284" s="63" t="s">
        <v>942</v>
      </c>
      <c r="C284" s="13" t="s">
        <v>947</v>
      </c>
      <c r="D284" s="13" t="s">
        <v>948</v>
      </c>
      <c r="E284" s="13" t="s">
        <v>238</v>
      </c>
      <c r="F284" s="63" t="s">
        <v>949</v>
      </c>
      <c r="G284" s="13" t="s">
        <v>61</v>
      </c>
      <c r="H284" s="13" t="s">
        <v>950</v>
      </c>
      <c r="I284" s="13" t="s">
        <v>951</v>
      </c>
      <c r="J284" s="13" t="s">
        <v>444</v>
      </c>
      <c r="K284" s="60">
        <v>150</v>
      </c>
      <c r="L284" s="24">
        <v>238106</v>
      </c>
      <c r="M284" s="24">
        <v>0</v>
      </c>
      <c r="N284" s="24">
        <v>238106</v>
      </c>
      <c r="O284" s="24">
        <v>238106</v>
      </c>
      <c r="P284" s="24">
        <v>0</v>
      </c>
      <c r="Q284" s="24">
        <f t="shared" ref="Q284:Q286" si="65">+O284+P284</f>
        <v>238106</v>
      </c>
      <c r="R284" s="60" t="s">
        <v>607</v>
      </c>
      <c r="S284" s="151"/>
      <c r="T284" s="151"/>
      <c r="U284" s="152"/>
    </row>
    <row r="285" spans="1:21" ht="12.75" customHeight="1">
      <c r="A285" s="60">
        <v>3</v>
      </c>
      <c r="B285" s="63" t="s">
        <v>942</v>
      </c>
      <c r="C285" s="13" t="s">
        <v>952</v>
      </c>
      <c r="D285" s="13" t="s">
        <v>953</v>
      </c>
      <c r="E285" s="13" t="s">
        <v>595</v>
      </c>
      <c r="F285" s="13" t="s">
        <v>954</v>
      </c>
      <c r="G285" s="13" t="s">
        <v>61</v>
      </c>
      <c r="H285" s="13" t="s">
        <v>955</v>
      </c>
      <c r="I285" s="13" t="s">
        <v>956</v>
      </c>
      <c r="J285" s="13" t="s">
        <v>241</v>
      </c>
      <c r="K285" s="60">
        <v>15</v>
      </c>
      <c r="L285" s="24">
        <v>1878</v>
      </c>
      <c r="M285" s="24">
        <v>0</v>
      </c>
      <c r="N285" s="24">
        <v>1878</v>
      </c>
      <c r="O285" s="24">
        <v>1878</v>
      </c>
      <c r="P285" s="24">
        <v>0</v>
      </c>
      <c r="Q285" s="24">
        <f t="shared" si="65"/>
        <v>1878</v>
      </c>
      <c r="R285" s="60" t="s">
        <v>607</v>
      </c>
      <c r="S285" s="151"/>
      <c r="T285" s="151"/>
      <c r="U285" s="152"/>
    </row>
    <row r="286" spans="1:21" ht="12.75" customHeight="1">
      <c r="A286" s="60">
        <v>4</v>
      </c>
      <c r="B286" s="63" t="s">
        <v>942</v>
      </c>
      <c r="C286" s="13" t="s">
        <v>957</v>
      </c>
      <c r="D286" s="13" t="s">
        <v>953</v>
      </c>
      <c r="E286" s="13" t="s">
        <v>958</v>
      </c>
      <c r="F286" s="13" t="s">
        <v>959</v>
      </c>
      <c r="G286" s="13" t="s">
        <v>61</v>
      </c>
      <c r="H286" s="13" t="s">
        <v>960</v>
      </c>
      <c r="I286" s="13" t="s">
        <v>961</v>
      </c>
      <c r="J286" s="13" t="s">
        <v>241</v>
      </c>
      <c r="K286" s="60">
        <v>9</v>
      </c>
      <c r="L286" s="24">
        <v>21352</v>
      </c>
      <c r="M286" s="24">
        <v>0</v>
      </c>
      <c r="N286" s="24">
        <v>21352</v>
      </c>
      <c r="O286" s="24">
        <v>21352</v>
      </c>
      <c r="P286" s="24">
        <v>0</v>
      </c>
      <c r="Q286" s="24">
        <f t="shared" si="65"/>
        <v>21352</v>
      </c>
      <c r="R286" s="60" t="s">
        <v>607</v>
      </c>
      <c r="S286" s="151"/>
      <c r="T286" s="151"/>
      <c r="U286" s="152"/>
    </row>
    <row r="287" spans="1:21" ht="12.75" customHeight="1">
      <c r="A287" s="60">
        <v>5</v>
      </c>
      <c r="B287" s="63" t="s">
        <v>942</v>
      </c>
      <c r="C287" s="13" t="s">
        <v>962</v>
      </c>
      <c r="D287" s="13" t="s">
        <v>963</v>
      </c>
      <c r="E287" s="13" t="s">
        <v>417</v>
      </c>
      <c r="F287" s="13" t="s">
        <v>964</v>
      </c>
      <c r="G287" s="13" t="s">
        <v>965</v>
      </c>
      <c r="H287" s="13" t="s">
        <v>966</v>
      </c>
      <c r="I287" s="13" t="s">
        <v>967</v>
      </c>
      <c r="J287" s="13" t="s">
        <v>252</v>
      </c>
      <c r="K287" s="13" t="s">
        <v>497</v>
      </c>
      <c r="L287" s="24">
        <v>389088</v>
      </c>
      <c r="M287" s="24">
        <v>0</v>
      </c>
      <c r="N287" s="12">
        <f>L287+M287</f>
        <v>389088</v>
      </c>
      <c r="O287" s="24">
        <v>389088</v>
      </c>
      <c r="P287" s="24">
        <v>0</v>
      </c>
      <c r="Q287" s="239">
        <f t="shared" ref="Q287" si="66">O287+P287</f>
        <v>389088</v>
      </c>
      <c r="R287" s="60" t="s">
        <v>968</v>
      </c>
      <c r="S287" s="151"/>
      <c r="T287" s="151"/>
      <c r="U287" s="152"/>
    </row>
    <row r="288" spans="1:21" ht="12.75" customHeight="1">
      <c r="A288" s="380"/>
      <c r="B288" s="381"/>
      <c r="C288" s="381"/>
      <c r="D288" s="381"/>
      <c r="E288" s="381"/>
      <c r="F288" s="381"/>
      <c r="G288" s="381"/>
      <c r="H288" s="381"/>
      <c r="I288" s="381"/>
      <c r="J288" s="381"/>
      <c r="K288" s="382"/>
      <c r="L288" s="18">
        <f t="shared" ref="L288:Q288" si="67">SUM(L283:L287)</f>
        <v>789686</v>
      </c>
      <c r="M288" s="18">
        <f t="shared" si="67"/>
        <v>0</v>
      </c>
      <c r="N288" s="18">
        <f t="shared" si="67"/>
        <v>789686</v>
      </c>
      <c r="O288" s="18">
        <f t="shared" si="67"/>
        <v>789686</v>
      </c>
      <c r="P288" s="18">
        <f t="shared" si="67"/>
        <v>0</v>
      </c>
      <c r="Q288" s="18">
        <f t="shared" si="67"/>
        <v>789686</v>
      </c>
      <c r="R288" s="70"/>
    </row>
    <row r="289" spans="1:19" ht="36" customHeight="1">
      <c r="A289" s="368"/>
      <c r="B289" s="368"/>
      <c r="C289" s="368"/>
      <c r="D289" s="368"/>
      <c r="E289" s="368"/>
      <c r="F289" s="368"/>
      <c r="G289" s="368"/>
      <c r="H289" s="368"/>
      <c r="I289" s="368"/>
      <c r="J289" s="368"/>
      <c r="K289" s="368"/>
      <c r="L289" s="368"/>
      <c r="M289" s="368"/>
      <c r="N289" s="368"/>
      <c r="O289" s="368"/>
      <c r="P289" s="368"/>
      <c r="Q289" s="368"/>
    </row>
    <row r="290" spans="1:19" ht="31.5" customHeight="1">
      <c r="A290" s="55" t="s">
        <v>1063</v>
      </c>
      <c r="B290" s="374" t="s">
        <v>918</v>
      </c>
      <c r="C290" s="375"/>
      <c r="D290" s="375"/>
      <c r="E290" s="375"/>
      <c r="F290" s="375"/>
      <c r="G290" s="375"/>
      <c r="H290" s="375"/>
      <c r="I290" s="375"/>
      <c r="J290" s="375"/>
      <c r="K290" s="376"/>
      <c r="L290" s="377" t="s">
        <v>450</v>
      </c>
      <c r="M290" s="377"/>
      <c r="N290" s="377"/>
      <c r="O290" s="377" t="s">
        <v>451</v>
      </c>
      <c r="P290" s="377"/>
      <c r="Q290" s="377"/>
      <c r="R290" s="378" t="s">
        <v>20</v>
      </c>
    </row>
    <row r="291" spans="1:19" ht="42" customHeight="1">
      <c r="A291" s="56" t="s">
        <v>7</v>
      </c>
      <c r="B291" s="57" t="s">
        <v>29</v>
      </c>
      <c r="C291" s="57" t="s">
        <v>4</v>
      </c>
      <c r="D291" s="58" t="s">
        <v>5</v>
      </c>
      <c r="E291" s="58" t="s">
        <v>6</v>
      </c>
      <c r="F291" s="58" t="s">
        <v>8</v>
      </c>
      <c r="G291" s="58" t="s">
        <v>9</v>
      </c>
      <c r="H291" s="58" t="s">
        <v>22</v>
      </c>
      <c r="I291" s="58" t="s">
        <v>10</v>
      </c>
      <c r="J291" s="58" t="s">
        <v>11</v>
      </c>
      <c r="K291" s="56" t="s">
        <v>12</v>
      </c>
      <c r="L291" s="62" t="s">
        <v>13</v>
      </c>
      <c r="M291" s="56" t="s">
        <v>14</v>
      </c>
      <c r="N291" s="56" t="s">
        <v>3</v>
      </c>
      <c r="O291" s="62" t="s">
        <v>13</v>
      </c>
      <c r="P291" s="56" t="s">
        <v>14</v>
      </c>
      <c r="Q291" s="56" t="s">
        <v>3</v>
      </c>
      <c r="R291" s="379"/>
    </row>
    <row r="292" spans="1:19" ht="12.75" customHeight="1">
      <c r="A292" s="60">
        <v>1</v>
      </c>
      <c r="B292" s="133" t="s">
        <v>918</v>
      </c>
      <c r="C292" s="134" t="s">
        <v>919</v>
      </c>
      <c r="D292" s="134" t="s">
        <v>920</v>
      </c>
      <c r="E292" s="134" t="s">
        <v>921</v>
      </c>
      <c r="F292" s="134" t="s">
        <v>922</v>
      </c>
      <c r="G292" s="134" t="s">
        <v>188</v>
      </c>
      <c r="H292" s="13" t="s">
        <v>923</v>
      </c>
      <c r="I292" s="134" t="s">
        <v>924</v>
      </c>
      <c r="J292" s="134" t="s">
        <v>220</v>
      </c>
      <c r="K292" s="135">
        <v>39</v>
      </c>
      <c r="L292" s="97">
        <v>21250</v>
      </c>
      <c r="M292" s="97">
        <v>63750</v>
      </c>
      <c r="N292" s="17">
        <f>L292+M292</f>
        <v>85000</v>
      </c>
      <c r="O292" s="97">
        <v>21250</v>
      </c>
      <c r="P292" s="97">
        <v>63750</v>
      </c>
      <c r="Q292" s="17">
        <f>O292+P292</f>
        <v>85000</v>
      </c>
      <c r="R292" s="155" t="s">
        <v>558</v>
      </c>
    </row>
    <row r="293" spans="1:19" ht="12.75" customHeight="1">
      <c r="A293" s="380"/>
      <c r="B293" s="381"/>
      <c r="C293" s="381"/>
      <c r="D293" s="381"/>
      <c r="E293" s="381"/>
      <c r="F293" s="381"/>
      <c r="G293" s="381"/>
      <c r="H293" s="381"/>
      <c r="I293" s="381"/>
      <c r="J293" s="381"/>
      <c r="K293" s="382"/>
      <c r="L293" s="18">
        <f t="shared" ref="L293:Q293" si="68">SUM(L292)</f>
        <v>21250</v>
      </c>
      <c r="M293" s="18">
        <f t="shared" si="68"/>
        <v>63750</v>
      </c>
      <c r="N293" s="18">
        <f t="shared" si="68"/>
        <v>85000</v>
      </c>
      <c r="O293" s="18">
        <f t="shared" si="68"/>
        <v>21250</v>
      </c>
      <c r="P293" s="18">
        <f t="shared" si="68"/>
        <v>63750</v>
      </c>
      <c r="Q293" s="18">
        <f t="shared" si="68"/>
        <v>85000</v>
      </c>
      <c r="R293" s="70"/>
    </row>
    <row r="294" spans="1:19" ht="36" customHeight="1">
      <c r="A294" s="368"/>
      <c r="B294" s="368"/>
      <c r="C294" s="368"/>
      <c r="D294" s="368"/>
      <c r="E294" s="368"/>
      <c r="F294" s="368"/>
      <c r="G294" s="368"/>
      <c r="H294" s="368"/>
      <c r="I294" s="368"/>
      <c r="J294" s="368"/>
      <c r="K294" s="368"/>
      <c r="L294" s="368"/>
      <c r="M294" s="368"/>
      <c r="N294" s="368"/>
      <c r="O294" s="368"/>
      <c r="P294" s="368"/>
      <c r="Q294" s="368"/>
    </row>
    <row r="295" spans="1:19" ht="32.1" customHeight="1">
      <c r="A295" s="55" t="s">
        <v>364</v>
      </c>
      <c r="B295" s="374" t="s">
        <v>971</v>
      </c>
      <c r="C295" s="375"/>
      <c r="D295" s="375"/>
      <c r="E295" s="375"/>
      <c r="F295" s="375"/>
      <c r="G295" s="375"/>
      <c r="H295" s="375"/>
      <c r="I295" s="375"/>
      <c r="J295" s="375"/>
      <c r="K295" s="376"/>
      <c r="L295" s="377" t="s">
        <v>450</v>
      </c>
      <c r="M295" s="377"/>
      <c r="N295" s="377"/>
      <c r="O295" s="377" t="s">
        <v>451</v>
      </c>
      <c r="P295" s="377"/>
      <c r="Q295" s="377"/>
      <c r="R295" s="378" t="s">
        <v>20</v>
      </c>
      <c r="S295" s="38"/>
    </row>
    <row r="296" spans="1:19" ht="42" customHeight="1">
      <c r="A296" s="56" t="s">
        <v>7</v>
      </c>
      <c r="B296" s="57" t="s">
        <v>29</v>
      </c>
      <c r="C296" s="57" t="s">
        <v>4</v>
      </c>
      <c r="D296" s="58" t="s">
        <v>5</v>
      </c>
      <c r="E296" s="58" t="s">
        <v>6</v>
      </c>
      <c r="F296" s="58" t="s">
        <v>8</v>
      </c>
      <c r="G296" s="58" t="s">
        <v>9</v>
      </c>
      <c r="H296" s="58" t="s">
        <v>22</v>
      </c>
      <c r="I296" s="58" t="s">
        <v>10</v>
      </c>
      <c r="J296" s="58" t="s">
        <v>11</v>
      </c>
      <c r="K296" s="56" t="s">
        <v>12</v>
      </c>
      <c r="L296" s="62" t="s">
        <v>13</v>
      </c>
      <c r="M296" s="56" t="s">
        <v>14</v>
      </c>
      <c r="N296" s="56" t="s">
        <v>3</v>
      </c>
      <c r="O296" s="62" t="s">
        <v>13</v>
      </c>
      <c r="P296" s="56" t="s">
        <v>14</v>
      </c>
      <c r="Q296" s="56" t="s">
        <v>3</v>
      </c>
      <c r="R296" s="379"/>
      <c r="S296" s="38"/>
    </row>
    <row r="297" spans="1:19" ht="12.75" customHeight="1">
      <c r="A297" s="66">
        <v>1</v>
      </c>
      <c r="B297" s="22" t="s">
        <v>199</v>
      </c>
      <c r="C297" s="22" t="s">
        <v>976</v>
      </c>
      <c r="D297" s="22" t="s">
        <v>977</v>
      </c>
      <c r="E297" s="22" t="s">
        <v>18</v>
      </c>
      <c r="F297" s="22" t="s">
        <v>978</v>
      </c>
      <c r="G297" s="22" t="s">
        <v>61</v>
      </c>
      <c r="H297" s="22" t="s">
        <v>979</v>
      </c>
      <c r="I297" s="22" t="s">
        <v>980</v>
      </c>
      <c r="J297" s="22" t="s">
        <v>444</v>
      </c>
      <c r="K297" s="158">
        <v>160</v>
      </c>
      <c r="L297" s="159">
        <v>198376</v>
      </c>
      <c r="M297" s="159">
        <v>0</v>
      </c>
      <c r="N297" s="160">
        <f t="shared" ref="N297:N304" si="69">L297+M297</f>
        <v>198376</v>
      </c>
      <c r="O297" s="159">
        <v>198376</v>
      </c>
      <c r="P297" s="159">
        <v>0</v>
      </c>
      <c r="Q297" s="160">
        <f t="shared" ref="Q297:Q304" si="70">O297+P297</f>
        <v>198376</v>
      </c>
      <c r="R297" s="66" t="s">
        <v>607</v>
      </c>
      <c r="S297" s="38"/>
    </row>
    <row r="298" spans="1:19" ht="12.75" customHeight="1">
      <c r="A298" s="60">
        <v>2</v>
      </c>
      <c r="B298" s="22" t="s">
        <v>199</v>
      </c>
      <c r="C298" s="23" t="s">
        <v>981</v>
      </c>
      <c r="D298" s="23" t="s">
        <v>982</v>
      </c>
      <c r="E298" s="23" t="s">
        <v>983</v>
      </c>
      <c r="F298" s="23" t="s">
        <v>984</v>
      </c>
      <c r="G298" s="23" t="s">
        <v>61</v>
      </c>
      <c r="H298" s="23" t="s">
        <v>985</v>
      </c>
      <c r="I298" s="23" t="s">
        <v>986</v>
      </c>
      <c r="J298" s="23" t="s">
        <v>315</v>
      </c>
      <c r="K298" s="34">
        <v>5</v>
      </c>
      <c r="L298" s="24">
        <v>1500</v>
      </c>
      <c r="M298" s="24">
        <v>0</v>
      </c>
      <c r="N298" s="17">
        <f t="shared" si="69"/>
        <v>1500</v>
      </c>
      <c r="O298" s="24">
        <v>1500</v>
      </c>
      <c r="P298" s="24">
        <v>0</v>
      </c>
      <c r="Q298" s="17">
        <f t="shared" si="70"/>
        <v>1500</v>
      </c>
      <c r="R298" s="60" t="s">
        <v>607</v>
      </c>
      <c r="S298" s="38"/>
    </row>
    <row r="299" spans="1:19" ht="12.75" customHeight="1">
      <c r="A299" s="66">
        <v>3</v>
      </c>
      <c r="B299" s="22" t="s">
        <v>199</v>
      </c>
      <c r="C299" s="23" t="s">
        <v>987</v>
      </c>
      <c r="D299" s="23" t="s">
        <v>982</v>
      </c>
      <c r="E299" s="23" t="s">
        <v>988</v>
      </c>
      <c r="F299" s="23" t="s">
        <v>984</v>
      </c>
      <c r="G299" s="23" t="s">
        <v>61</v>
      </c>
      <c r="H299" s="23" t="s">
        <v>989</v>
      </c>
      <c r="I299" s="23" t="s">
        <v>990</v>
      </c>
      <c r="J299" s="23" t="s">
        <v>315</v>
      </c>
      <c r="K299" s="34">
        <v>5</v>
      </c>
      <c r="L299" s="24">
        <v>1500</v>
      </c>
      <c r="M299" s="24">
        <v>0</v>
      </c>
      <c r="N299" s="17">
        <f t="shared" si="69"/>
        <v>1500</v>
      </c>
      <c r="O299" s="24">
        <v>1500</v>
      </c>
      <c r="P299" s="24">
        <v>0</v>
      </c>
      <c r="Q299" s="17">
        <f t="shared" si="70"/>
        <v>1500</v>
      </c>
      <c r="R299" s="60" t="s">
        <v>607</v>
      </c>
      <c r="S299" s="38"/>
    </row>
    <row r="300" spans="1:19" ht="12.75" customHeight="1">
      <c r="A300" s="60">
        <v>4</v>
      </c>
      <c r="B300" s="22" t="s">
        <v>199</v>
      </c>
      <c r="C300" s="23" t="s">
        <v>991</v>
      </c>
      <c r="D300" s="23" t="s">
        <v>982</v>
      </c>
      <c r="E300" s="23" t="s">
        <v>992</v>
      </c>
      <c r="F300" s="23" t="s">
        <v>984</v>
      </c>
      <c r="G300" s="23" t="s">
        <v>61</v>
      </c>
      <c r="H300" s="23" t="s">
        <v>993</v>
      </c>
      <c r="I300" s="23" t="s">
        <v>994</v>
      </c>
      <c r="J300" s="23" t="s">
        <v>315</v>
      </c>
      <c r="K300" s="34">
        <v>5</v>
      </c>
      <c r="L300" s="24">
        <v>1500</v>
      </c>
      <c r="M300" s="24">
        <v>0</v>
      </c>
      <c r="N300" s="17">
        <f t="shared" si="69"/>
        <v>1500</v>
      </c>
      <c r="O300" s="24">
        <v>1500</v>
      </c>
      <c r="P300" s="24">
        <v>0</v>
      </c>
      <c r="Q300" s="17">
        <f t="shared" si="70"/>
        <v>1500</v>
      </c>
      <c r="R300" s="60" t="s">
        <v>607</v>
      </c>
      <c r="S300" s="38"/>
    </row>
    <row r="301" spans="1:19" ht="12.75" customHeight="1">
      <c r="A301" s="66">
        <v>5</v>
      </c>
      <c r="B301" s="22" t="s">
        <v>199</v>
      </c>
      <c r="C301" s="23" t="s">
        <v>995</v>
      </c>
      <c r="D301" s="23" t="s">
        <v>996</v>
      </c>
      <c r="E301" s="23" t="s">
        <v>43</v>
      </c>
      <c r="F301" s="23" t="s">
        <v>997</v>
      </c>
      <c r="G301" s="23" t="s">
        <v>998</v>
      </c>
      <c r="H301" s="23" t="s">
        <v>999</v>
      </c>
      <c r="I301" s="23" t="s">
        <v>1000</v>
      </c>
      <c r="J301" s="23" t="s">
        <v>241</v>
      </c>
      <c r="K301" s="34">
        <v>20</v>
      </c>
      <c r="L301" s="24">
        <v>17669</v>
      </c>
      <c r="M301" s="24">
        <v>0</v>
      </c>
      <c r="N301" s="17">
        <f t="shared" si="69"/>
        <v>17669</v>
      </c>
      <c r="O301" s="24">
        <v>17669</v>
      </c>
      <c r="P301" s="24">
        <v>0</v>
      </c>
      <c r="Q301" s="17">
        <f t="shared" si="70"/>
        <v>17669</v>
      </c>
      <c r="R301" s="60" t="s">
        <v>1001</v>
      </c>
      <c r="S301" s="38"/>
    </row>
    <row r="302" spans="1:19" ht="12.75" customHeight="1">
      <c r="A302" s="60">
        <v>6</v>
      </c>
      <c r="B302" s="22" t="s">
        <v>199</v>
      </c>
      <c r="C302" s="23" t="s">
        <v>1002</v>
      </c>
      <c r="D302" s="23" t="s">
        <v>1003</v>
      </c>
      <c r="E302" s="23" t="s">
        <v>1004</v>
      </c>
      <c r="F302" s="23" t="s">
        <v>997</v>
      </c>
      <c r="G302" s="23" t="s">
        <v>998</v>
      </c>
      <c r="H302" s="23" t="s">
        <v>1005</v>
      </c>
      <c r="I302" s="23" t="s">
        <v>1006</v>
      </c>
      <c r="J302" s="23" t="s">
        <v>241</v>
      </c>
      <c r="K302" s="34">
        <v>10</v>
      </c>
      <c r="L302" s="24">
        <v>340</v>
      </c>
      <c r="M302" s="24">
        <v>0</v>
      </c>
      <c r="N302" s="17">
        <f t="shared" si="69"/>
        <v>340</v>
      </c>
      <c r="O302" s="24">
        <v>340</v>
      </c>
      <c r="P302" s="24">
        <v>0</v>
      </c>
      <c r="Q302" s="17">
        <f t="shared" si="70"/>
        <v>340</v>
      </c>
      <c r="R302" s="60" t="s">
        <v>1001</v>
      </c>
      <c r="S302" s="38"/>
    </row>
    <row r="303" spans="1:19" ht="12.75" customHeight="1">
      <c r="A303" s="66">
        <v>7</v>
      </c>
      <c r="B303" s="22" t="s">
        <v>199</v>
      </c>
      <c r="C303" s="23" t="s">
        <v>1007</v>
      </c>
      <c r="D303" s="23" t="s">
        <v>1003</v>
      </c>
      <c r="E303" s="23" t="s">
        <v>688</v>
      </c>
      <c r="F303" s="23" t="s">
        <v>997</v>
      </c>
      <c r="G303" s="23" t="s">
        <v>998</v>
      </c>
      <c r="H303" s="23" t="s">
        <v>1008</v>
      </c>
      <c r="I303" s="23" t="s">
        <v>1009</v>
      </c>
      <c r="J303" s="23" t="s">
        <v>241</v>
      </c>
      <c r="K303" s="34">
        <v>8</v>
      </c>
      <c r="L303" s="24">
        <v>1000</v>
      </c>
      <c r="M303" s="24">
        <v>0</v>
      </c>
      <c r="N303" s="17">
        <f t="shared" si="69"/>
        <v>1000</v>
      </c>
      <c r="O303" s="24">
        <v>1000</v>
      </c>
      <c r="P303" s="24">
        <v>0</v>
      </c>
      <c r="Q303" s="17">
        <f t="shared" si="70"/>
        <v>1000</v>
      </c>
      <c r="R303" s="60" t="s">
        <v>1001</v>
      </c>
      <c r="S303" s="38"/>
    </row>
    <row r="304" spans="1:19" ht="12.75" customHeight="1">
      <c r="A304" s="60">
        <v>8</v>
      </c>
      <c r="B304" s="22" t="s">
        <v>199</v>
      </c>
      <c r="C304" s="23" t="s">
        <v>1010</v>
      </c>
      <c r="D304" s="23" t="s">
        <v>1011</v>
      </c>
      <c r="E304" s="23" t="s">
        <v>1012</v>
      </c>
      <c r="F304" s="23" t="s">
        <v>1013</v>
      </c>
      <c r="G304" s="23" t="s">
        <v>1014</v>
      </c>
      <c r="H304" s="23" t="s">
        <v>1015</v>
      </c>
      <c r="I304" s="23" t="s">
        <v>1016</v>
      </c>
      <c r="J304" s="23" t="s">
        <v>220</v>
      </c>
      <c r="K304" s="34">
        <v>32</v>
      </c>
      <c r="L304" s="24">
        <v>1500</v>
      </c>
      <c r="M304" s="24">
        <v>1240</v>
      </c>
      <c r="N304" s="17">
        <f t="shared" si="69"/>
        <v>2740</v>
      </c>
      <c r="O304" s="24">
        <v>1500</v>
      </c>
      <c r="P304" s="24">
        <v>1240</v>
      </c>
      <c r="Q304" s="17">
        <f t="shared" si="70"/>
        <v>2740</v>
      </c>
      <c r="R304" s="60" t="s">
        <v>1017</v>
      </c>
      <c r="S304" s="38"/>
    </row>
    <row r="305" spans="1:19" ht="12.75" customHeight="1">
      <c r="A305" s="380"/>
      <c r="B305" s="381"/>
      <c r="C305" s="381"/>
      <c r="D305" s="381"/>
      <c r="E305" s="381"/>
      <c r="F305" s="381"/>
      <c r="G305" s="381"/>
      <c r="H305" s="381"/>
      <c r="I305" s="381"/>
      <c r="J305" s="381"/>
      <c r="K305" s="382"/>
      <c r="L305" s="18">
        <f t="shared" ref="L305:Q305" si="71">SUM(L297:L304)</f>
        <v>223385</v>
      </c>
      <c r="M305" s="18">
        <f t="shared" si="71"/>
        <v>1240</v>
      </c>
      <c r="N305" s="18">
        <f t="shared" si="71"/>
        <v>224625</v>
      </c>
      <c r="O305" s="18">
        <f t="shared" si="71"/>
        <v>223385</v>
      </c>
      <c r="P305" s="18">
        <f t="shared" si="71"/>
        <v>1240</v>
      </c>
      <c r="Q305" s="18">
        <f t="shared" si="71"/>
        <v>224625</v>
      </c>
      <c r="R305" s="70"/>
      <c r="S305" s="38"/>
    </row>
    <row r="306" spans="1:19" ht="36" customHeight="1">
      <c r="A306" s="368"/>
      <c r="B306" s="368"/>
      <c r="C306" s="368"/>
      <c r="D306" s="368"/>
      <c r="E306" s="368"/>
      <c r="F306" s="368"/>
      <c r="G306" s="368"/>
      <c r="H306" s="368"/>
      <c r="I306" s="368"/>
      <c r="J306" s="368"/>
      <c r="K306" s="368"/>
      <c r="L306" s="368"/>
      <c r="M306" s="368"/>
      <c r="N306" s="368"/>
      <c r="O306" s="368"/>
      <c r="P306" s="368"/>
      <c r="Q306" s="368"/>
    </row>
    <row r="307" spans="1:19" ht="32.1" customHeight="1">
      <c r="A307" s="55" t="s">
        <v>1074</v>
      </c>
      <c r="B307" s="374" t="s">
        <v>89</v>
      </c>
      <c r="C307" s="375"/>
      <c r="D307" s="375"/>
      <c r="E307" s="375"/>
      <c r="F307" s="375"/>
      <c r="G307" s="375"/>
      <c r="H307" s="375"/>
      <c r="I307" s="375"/>
      <c r="J307" s="375"/>
      <c r="K307" s="376"/>
      <c r="L307" s="377" t="s">
        <v>437</v>
      </c>
      <c r="M307" s="377"/>
      <c r="N307" s="377"/>
      <c r="O307" s="377" t="s">
        <v>737</v>
      </c>
      <c r="P307" s="377"/>
      <c r="Q307" s="377"/>
      <c r="R307" s="378" t="s">
        <v>20</v>
      </c>
    </row>
    <row r="308" spans="1:19" ht="42" customHeight="1">
      <c r="A308" s="56" t="s">
        <v>7</v>
      </c>
      <c r="B308" s="57" t="s">
        <v>29</v>
      </c>
      <c r="C308" s="57" t="s">
        <v>4</v>
      </c>
      <c r="D308" s="58" t="s">
        <v>5</v>
      </c>
      <c r="E308" s="58" t="s">
        <v>6</v>
      </c>
      <c r="F308" s="58" t="s">
        <v>8</v>
      </c>
      <c r="G308" s="58" t="s">
        <v>9</v>
      </c>
      <c r="H308" s="58" t="s">
        <v>22</v>
      </c>
      <c r="I308" s="58" t="s">
        <v>10</v>
      </c>
      <c r="J308" s="58" t="s">
        <v>11</v>
      </c>
      <c r="K308" s="56" t="s">
        <v>12</v>
      </c>
      <c r="L308" s="62" t="s">
        <v>13</v>
      </c>
      <c r="M308" s="56" t="s">
        <v>14</v>
      </c>
      <c r="N308" s="56" t="s">
        <v>3</v>
      </c>
      <c r="O308" s="62" t="s">
        <v>13</v>
      </c>
      <c r="P308" s="56" t="s">
        <v>14</v>
      </c>
      <c r="Q308" s="56" t="s">
        <v>3</v>
      </c>
      <c r="R308" s="379"/>
    </row>
    <row r="309" spans="1:19" ht="12.75" customHeight="1">
      <c r="A309" s="60">
        <v>1</v>
      </c>
      <c r="B309" s="141" t="s">
        <v>89</v>
      </c>
      <c r="C309" s="142" t="s">
        <v>926</v>
      </c>
      <c r="D309" s="142" t="s">
        <v>927</v>
      </c>
      <c r="E309" s="142" t="s">
        <v>495</v>
      </c>
      <c r="F309" s="142" t="s">
        <v>92</v>
      </c>
      <c r="G309" s="142" t="s">
        <v>93</v>
      </c>
      <c r="H309" s="142" t="s">
        <v>928</v>
      </c>
      <c r="I309" s="142" t="s">
        <v>929</v>
      </c>
      <c r="J309" s="142" t="s">
        <v>444</v>
      </c>
      <c r="K309" s="156" t="s">
        <v>930</v>
      </c>
      <c r="L309" s="24">
        <v>18668</v>
      </c>
      <c r="M309" s="24">
        <v>0</v>
      </c>
      <c r="N309" s="17">
        <f>L309+M309</f>
        <v>18668</v>
      </c>
      <c r="O309" s="24">
        <v>18668</v>
      </c>
      <c r="P309" s="24">
        <v>0</v>
      </c>
      <c r="Q309" s="17">
        <f>O309+P309</f>
        <v>18668</v>
      </c>
      <c r="R309" s="60" t="s">
        <v>507</v>
      </c>
    </row>
    <row r="310" spans="1:19" ht="12.75" customHeight="1">
      <c r="A310" s="60">
        <v>2</v>
      </c>
      <c r="B310" s="142" t="s">
        <v>89</v>
      </c>
      <c r="C310" s="142" t="s">
        <v>931</v>
      </c>
      <c r="D310" s="142" t="s">
        <v>932</v>
      </c>
      <c r="E310" s="142" t="s">
        <v>19</v>
      </c>
      <c r="F310" s="142" t="s">
        <v>92</v>
      </c>
      <c r="G310" s="142" t="s">
        <v>93</v>
      </c>
      <c r="H310" s="142" t="s">
        <v>933</v>
      </c>
      <c r="I310" s="142" t="s">
        <v>934</v>
      </c>
      <c r="J310" s="142" t="s">
        <v>241</v>
      </c>
      <c r="K310" s="34" t="s">
        <v>550</v>
      </c>
      <c r="L310" s="24">
        <v>13365</v>
      </c>
      <c r="M310" s="157">
        <v>0</v>
      </c>
      <c r="N310" s="17">
        <f t="shared" ref="N310:N312" si="72">L310+M310</f>
        <v>13365</v>
      </c>
      <c r="O310" s="24">
        <v>13365</v>
      </c>
      <c r="P310" s="24">
        <v>0</v>
      </c>
      <c r="Q310" s="17">
        <f t="shared" ref="Q310:Q312" si="73">O310+P310</f>
        <v>13365</v>
      </c>
      <c r="R310" s="60" t="s">
        <v>507</v>
      </c>
    </row>
    <row r="311" spans="1:19" ht="12.75" customHeight="1">
      <c r="A311" s="60">
        <v>3</v>
      </c>
      <c r="B311" s="142" t="s">
        <v>89</v>
      </c>
      <c r="C311" s="142" t="s">
        <v>926</v>
      </c>
      <c r="D311" s="142" t="s">
        <v>935</v>
      </c>
      <c r="E311" s="142" t="s">
        <v>936</v>
      </c>
      <c r="F311" s="142" t="s">
        <v>92</v>
      </c>
      <c r="G311" s="142" t="s">
        <v>93</v>
      </c>
      <c r="H311" s="142" t="s">
        <v>937</v>
      </c>
      <c r="I311" s="142" t="s">
        <v>938</v>
      </c>
      <c r="J311" s="142" t="s">
        <v>241</v>
      </c>
      <c r="K311" s="34" t="s">
        <v>577</v>
      </c>
      <c r="L311" s="24">
        <v>16248</v>
      </c>
      <c r="M311" s="157">
        <v>0</v>
      </c>
      <c r="N311" s="17">
        <f t="shared" si="72"/>
        <v>16248</v>
      </c>
      <c r="O311" s="24">
        <v>16248</v>
      </c>
      <c r="P311" s="24">
        <v>0</v>
      </c>
      <c r="Q311" s="17">
        <f t="shared" si="73"/>
        <v>16248</v>
      </c>
      <c r="R311" s="60" t="s">
        <v>507</v>
      </c>
    </row>
    <row r="312" spans="1:19" ht="12.75" customHeight="1">
      <c r="A312" s="60">
        <v>4</v>
      </c>
      <c r="B312" s="142" t="s">
        <v>89</v>
      </c>
      <c r="C312" s="60" t="s">
        <v>926</v>
      </c>
      <c r="D312" s="60" t="s">
        <v>939</v>
      </c>
      <c r="E312" s="60">
        <v>9</v>
      </c>
      <c r="F312" s="60" t="s">
        <v>92</v>
      </c>
      <c r="G312" s="60" t="s">
        <v>93</v>
      </c>
      <c r="H312" s="60" t="s">
        <v>940</v>
      </c>
      <c r="I312" s="60">
        <v>91295555</v>
      </c>
      <c r="J312" s="60" t="s">
        <v>241</v>
      </c>
      <c r="K312" s="13">
        <v>15</v>
      </c>
      <c r="L312" s="24">
        <v>1222</v>
      </c>
      <c r="M312" s="24">
        <v>0</v>
      </c>
      <c r="N312" s="17">
        <f t="shared" si="72"/>
        <v>1222</v>
      </c>
      <c r="O312" s="24">
        <v>1222</v>
      </c>
      <c r="P312" s="24">
        <v>0</v>
      </c>
      <c r="Q312" s="17">
        <f t="shared" si="73"/>
        <v>1222</v>
      </c>
      <c r="R312" s="60" t="s">
        <v>507</v>
      </c>
    </row>
    <row r="313" spans="1:19" s="131" customFormat="1" ht="12.75" customHeight="1">
      <c r="A313" s="380"/>
      <c r="B313" s="381"/>
      <c r="C313" s="381"/>
      <c r="D313" s="381"/>
      <c r="E313" s="381"/>
      <c r="F313" s="381"/>
      <c r="G313" s="381"/>
      <c r="H313" s="381"/>
      <c r="I313" s="381"/>
      <c r="J313" s="381"/>
      <c r="K313" s="382"/>
      <c r="L313" s="18">
        <f t="shared" ref="L313:Q313" si="74">SUM(L309:L312)</f>
        <v>49503</v>
      </c>
      <c r="M313" s="18">
        <f t="shared" si="74"/>
        <v>0</v>
      </c>
      <c r="N313" s="18">
        <f t="shared" si="74"/>
        <v>49503</v>
      </c>
      <c r="O313" s="18">
        <f t="shared" si="74"/>
        <v>49503</v>
      </c>
      <c r="P313" s="18">
        <f t="shared" si="74"/>
        <v>0</v>
      </c>
      <c r="Q313" s="18">
        <f t="shared" si="74"/>
        <v>49503</v>
      </c>
      <c r="R313" s="70"/>
    </row>
    <row r="314" spans="1:19" ht="36" customHeight="1">
      <c r="A314" s="368"/>
      <c r="B314" s="368"/>
      <c r="C314" s="368"/>
      <c r="D314" s="368"/>
      <c r="E314" s="368"/>
      <c r="F314" s="368"/>
      <c r="G314" s="368"/>
      <c r="H314" s="368"/>
      <c r="I314" s="368"/>
      <c r="J314" s="368"/>
      <c r="K314" s="368"/>
      <c r="L314" s="368"/>
      <c r="M314" s="368"/>
      <c r="N314" s="368"/>
      <c r="O314" s="368"/>
      <c r="P314" s="368"/>
      <c r="Q314" s="368"/>
    </row>
    <row r="315" spans="1:19" ht="32.1" customHeight="1">
      <c r="A315" s="55" t="s">
        <v>1082</v>
      </c>
      <c r="B315" s="374" t="s">
        <v>1041</v>
      </c>
      <c r="C315" s="375"/>
      <c r="D315" s="375"/>
      <c r="E315" s="375"/>
      <c r="F315" s="375"/>
      <c r="G315" s="375"/>
      <c r="H315" s="375"/>
      <c r="I315" s="375"/>
      <c r="J315" s="375"/>
      <c r="K315" s="376"/>
      <c r="L315" s="377" t="s">
        <v>437</v>
      </c>
      <c r="M315" s="377"/>
      <c r="N315" s="377"/>
      <c r="O315" s="377" t="s">
        <v>45</v>
      </c>
      <c r="P315" s="377"/>
      <c r="Q315" s="377"/>
      <c r="R315" s="378" t="s">
        <v>20</v>
      </c>
    </row>
    <row r="316" spans="1:19" ht="42" customHeight="1">
      <c r="A316" s="56" t="s">
        <v>7</v>
      </c>
      <c r="B316" s="57" t="s">
        <v>29</v>
      </c>
      <c r="C316" s="57" t="s">
        <v>4</v>
      </c>
      <c r="D316" s="58" t="s">
        <v>5</v>
      </c>
      <c r="E316" s="58" t="s">
        <v>6</v>
      </c>
      <c r="F316" s="58" t="s">
        <v>8</v>
      </c>
      <c r="G316" s="58" t="s">
        <v>9</v>
      </c>
      <c r="H316" s="58" t="s">
        <v>22</v>
      </c>
      <c r="I316" s="58" t="s">
        <v>10</v>
      </c>
      <c r="J316" s="58" t="s">
        <v>11</v>
      </c>
      <c r="K316" s="56" t="s">
        <v>12</v>
      </c>
      <c r="L316" s="62" t="s">
        <v>13</v>
      </c>
      <c r="M316" s="56" t="s">
        <v>14</v>
      </c>
      <c r="N316" s="56" t="s">
        <v>3</v>
      </c>
      <c r="O316" s="62" t="s">
        <v>13</v>
      </c>
      <c r="P316" s="56" t="s">
        <v>14</v>
      </c>
      <c r="Q316" s="56" t="s">
        <v>3</v>
      </c>
      <c r="R316" s="379"/>
    </row>
    <row r="317" spans="1:19" s="131" customFormat="1" ht="12.75" customHeight="1">
      <c r="A317" s="169">
        <v>1</v>
      </c>
      <c r="B317" s="13" t="s">
        <v>1042</v>
      </c>
      <c r="C317" s="58" t="s">
        <v>1042</v>
      </c>
      <c r="D317" s="13" t="s">
        <v>1043</v>
      </c>
      <c r="E317" s="13" t="s">
        <v>25</v>
      </c>
      <c r="F317" s="13" t="s">
        <v>92</v>
      </c>
      <c r="G317" s="13" t="s">
        <v>93</v>
      </c>
      <c r="H317" s="167" t="s">
        <v>1044</v>
      </c>
      <c r="I317" s="13" t="s">
        <v>1045</v>
      </c>
      <c r="J317" s="13" t="s">
        <v>241</v>
      </c>
      <c r="K317" s="13" t="s">
        <v>550</v>
      </c>
      <c r="L317" s="12">
        <v>12304</v>
      </c>
      <c r="M317" s="12">
        <v>0</v>
      </c>
      <c r="N317" s="12">
        <f>L317+M317</f>
        <v>12304</v>
      </c>
      <c r="O317" s="12">
        <f>L317</f>
        <v>12304</v>
      </c>
      <c r="P317" s="12">
        <f>M317</f>
        <v>0</v>
      </c>
      <c r="Q317" s="12">
        <f>O317+P317</f>
        <v>12304</v>
      </c>
      <c r="R317" s="60" t="s">
        <v>507</v>
      </c>
      <c r="S317" s="170"/>
    </row>
    <row r="318" spans="1:19" ht="12.75" customHeight="1">
      <c r="A318" s="380"/>
      <c r="B318" s="381"/>
      <c r="C318" s="381"/>
      <c r="D318" s="381"/>
      <c r="E318" s="381"/>
      <c r="F318" s="381"/>
      <c r="G318" s="381"/>
      <c r="H318" s="381"/>
      <c r="I318" s="381"/>
      <c r="J318" s="381"/>
      <c r="K318" s="382"/>
      <c r="L318" s="18">
        <f t="shared" ref="L318:Q318" si="75">SUM(L317:L317)</f>
        <v>12304</v>
      </c>
      <c r="M318" s="18">
        <f t="shared" si="75"/>
        <v>0</v>
      </c>
      <c r="N318" s="18">
        <f t="shared" si="75"/>
        <v>12304</v>
      </c>
      <c r="O318" s="18">
        <f t="shared" si="75"/>
        <v>12304</v>
      </c>
      <c r="P318" s="18">
        <f t="shared" si="75"/>
        <v>0</v>
      </c>
      <c r="Q318" s="18">
        <f t="shared" si="75"/>
        <v>12304</v>
      </c>
      <c r="R318" s="70"/>
    </row>
    <row r="319" spans="1:19" ht="36" customHeight="1">
      <c r="A319" s="368"/>
      <c r="B319" s="368"/>
      <c r="C319" s="368"/>
      <c r="D319" s="368"/>
      <c r="E319" s="368"/>
      <c r="F319" s="368"/>
      <c r="G319" s="368"/>
      <c r="H319" s="368"/>
      <c r="I319" s="368"/>
      <c r="J319" s="368"/>
      <c r="K319" s="368"/>
      <c r="L319" s="368"/>
      <c r="M319" s="368"/>
      <c r="N319" s="368"/>
      <c r="O319" s="368"/>
      <c r="P319" s="368"/>
      <c r="Q319" s="368"/>
    </row>
    <row r="320" spans="1:19" s="161" customFormat="1" ht="32.1" customHeight="1">
      <c r="A320" s="55" t="s">
        <v>1111</v>
      </c>
      <c r="B320" s="374" t="s">
        <v>1023</v>
      </c>
      <c r="C320" s="375"/>
      <c r="D320" s="375"/>
      <c r="E320" s="375"/>
      <c r="F320" s="375"/>
      <c r="G320" s="375"/>
      <c r="H320" s="375"/>
      <c r="I320" s="375"/>
      <c r="J320" s="375"/>
      <c r="K320" s="376"/>
      <c r="L320" s="377" t="s">
        <v>1024</v>
      </c>
      <c r="M320" s="377"/>
      <c r="N320" s="377"/>
      <c r="O320" s="377" t="s">
        <v>671</v>
      </c>
      <c r="P320" s="377"/>
      <c r="Q320" s="377"/>
      <c r="R320" s="378" t="s">
        <v>20</v>
      </c>
    </row>
    <row r="321" spans="1:18" s="161" customFormat="1" ht="42" customHeight="1">
      <c r="A321" s="162" t="s">
        <v>7</v>
      </c>
      <c r="B321" s="163" t="s">
        <v>42</v>
      </c>
      <c r="C321" s="163" t="s">
        <v>4</v>
      </c>
      <c r="D321" s="164" t="s">
        <v>5</v>
      </c>
      <c r="E321" s="164" t="s">
        <v>6</v>
      </c>
      <c r="F321" s="164" t="s">
        <v>8</v>
      </c>
      <c r="G321" s="164" t="s">
        <v>9</v>
      </c>
      <c r="H321" s="164" t="s">
        <v>1025</v>
      </c>
      <c r="I321" s="164" t="s">
        <v>10</v>
      </c>
      <c r="J321" s="164" t="s">
        <v>11</v>
      </c>
      <c r="K321" s="162" t="s">
        <v>12</v>
      </c>
      <c r="L321" s="165" t="s">
        <v>13</v>
      </c>
      <c r="M321" s="165" t="s">
        <v>14</v>
      </c>
      <c r="N321" s="165" t="s">
        <v>15</v>
      </c>
      <c r="O321" s="165" t="s">
        <v>13</v>
      </c>
      <c r="P321" s="165" t="s">
        <v>14</v>
      </c>
      <c r="Q321" s="165" t="s">
        <v>3</v>
      </c>
      <c r="R321" s="379"/>
    </row>
    <row r="322" spans="1:18" s="161" customFormat="1" ht="12.75" customHeight="1">
      <c r="A322" s="166">
        <v>1</v>
      </c>
      <c r="B322" s="164" t="s">
        <v>1026</v>
      </c>
      <c r="C322" s="167" t="s">
        <v>350</v>
      </c>
      <c r="D322" s="167" t="s">
        <v>1027</v>
      </c>
      <c r="E322" s="167" t="s">
        <v>1028</v>
      </c>
      <c r="F322" s="167" t="s">
        <v>92</v>
      </c>
      <c r="G322" s="167" t="s">
        <v>93</v>
      </c>
      <c r="H322" s="168" t="s">
        <v>1029</v>
      </c>
      <c r="I322" s="168" t="s">
        <v>1030</v>
      </c>
      <c r="J322" s="167" t="s">
        <v>241</v>
      </c>
      <c r="K322" s="167" t="s">
        <v>248</v>
      </c>
      <c r="L322" s="12">
        <v>27221</v>
      </c>
      <c r="M322" s="12">
        <v>0</v>
      </c>
      <c r="N322" s="12">
        <f t="shared" ref="N322" si="76">L322+M322</f>
        <v>27221</v>
      </c>
      <c r="O322" s="12">
        <v>27221</v>
      </c>
      <c r="P322" s="12">
        <v>0</v>
      </c>
      <c r="Q322" s="12">
        <f t="shared" ref="Q322" si="77">O322+P322</f>
        <v>27221</v>
      </c>
      <c r="R322" s="60" t="s">
        <v>507</v>
      </c>
    </row>
    <row r="323" spans="1:18" s="161" customFormat="1" ht="12.75" customHeight="1">
      <c r="A323" s="396"/>
      <c r="B323" s="397"/>
      <c r="C323" s="397"/>
      <c r="D323" s="397"/>
      <c r="E323" s="397"/>
      <c r="F323" s="397"/>
      <c r="G323" s="397"/>
      <c r="H323" s="397"/>
      <c r="I323" s="397"/>
      <c r="J323" s="397"/>
      <c r="K323" s="398"/>
      <c r="L323" s="18">
        <f t="shared" ref="L323:Q323" si="78">SUM(L322:L322)</f>
        <v>27221</v>
      </c>
      <c r="M323" s="18">
        <f t="shared" si="78"/>
        <v>0</v>
      </c>
      <c r="N323" s="18">
        <f t="shared" si="78"/>
        <v>27221</v>
      </c>
      <c r="O323" s="18">
        <f t="shared" si="78"/>
        <v>27221</v>
      </c>
      <c r="P323" s="18">
        <f t="shared" si="78"/>
        <v>0</v>
      </c>
      <c r="Q323" s="18">
        <f t="shared" si="78"/>
        <v>27221</v>
      </c>
      <c r="R323" s="317"/>
    </row>
    <row r="324" spans="1:18" ht="36" customHeight="1">
      <c r="A324" s="368"/>
      <c r="B324" s="368"/>
      <c r="C324" s="368"/>
      <c r="D324" s="368"/>
      <c r="E324" s="368"/>
      <c r="F324" s="368"/>
      <c r="G324" s="368"/>
      <c r="H324" s="368"/>
      <c r="I324" s="368"/>
      <c r="J324" s="368"/>
      <c r="K324" s="368"/>
      <c r="L324" s="368"/>
      <c r="M324" s="368"/>
      <c r="N324" s="368"/>
      <c r="O324" s="368"/>
      <c r="P324" s="368"/>
      <c r="Q324" s="368"/>
    </row>
    <row r="325" spans="1:18" s="161" customFormat="1" ht="32.1" customHeight="1">
      <c r="A325" s="55" t="s">
        <v>1012</v>
      </c>
      <c r="B325" s="374" t="s">
        <v>1031</v>
      </c>
      <c r="C325" s="375"/>
      <c r="D325" s="375"/>
      <c r="E325" s="375"/>
      <c r="F325" s="375"/>
      <c r="G325" s="375"/>
      <c r="H325" s="375"/>
      <c r="I325" s="375"/>
      <c r="J325" s="375"/>
      <c r="K325" s="376"/>
      <c r="L325" s="377" t="s">
        <v>437</v>
      </c>
      <c r="M325" s="377"/>
      <c r="N325" s="377"/>
      <c r="O325" s="377" t="s">
        <v>501</v>
      </c>
      <c r="P325" s="377"/>
      <c r="Q325" s="377"/>
      <c r="R325" s="378" t="s">
        <v>20</v>
      </c>
    </row>
    <row r="326" spans="1:18" s="161" customFormat="1" ht="42" customHeight="1">
      <c r="A326" s="162" t="s">
        <v>7</v>
      </c>
      <c r="B326" s="163" t="s">
        <v>42</v>
      </c>
      <c r="C326" s="163" t="s">
        <v>4</v>
      </c>
      <c r="D326" s="164" t="s">
        <v>5</v>
      </c>
      <c r="E326" s="164" t="s">
        <v>6</v>
      </c>
      <c r="F326" s="164" t="s">
        <v>8</v>
      </c>
      <c r="G326" s="164" t="s">
        <v>9</v>
      </c>
      <c r="H326" s="164" t="s">
        <v>1025</v>
      </c>
      <c r="I326" s="164" t="s">
        <v>10</v>
      </c>
      <c r="J326" s="164" t="s">
        <v>11</v>
      </c>
      <c r="K326" s="162" t="s">
        <v>12</v>
      </c>
      <c r="L326" s="165" t="s">
        <v>13</v>
      </c>
      <c r="M326" s="165" t="s">
        <v>14</v>
      </c>
      <c r="N326" s="165" t="s">
        <v>15</v>
      </c>
      <c r="O326" s="165" t="s">
        <v>13</v>
      </c>
      <c r="P326" s="165" t="s">
        <v>14</v>
      </c>
      <c r="Q326" s="165" t="s">
        <v>3</v>
      </c>
      <c r="R326" s="379"/>
    </row>
    <row r="327" spans="1:18" s="161" customFormat="1" ht="12.75" customHeight="1">
      <c r="A327" s="166">
        <v>1</v>
      </c>
      <c r="B327" s="164" t="s">
        <v>1032</v>
      </c>
      <c r="C327" s="167" t="s">
        <v>1033</v>
      </c>
      <c r="D327" s="167" t="s">
        <v>1034</v>
      </c>
      <c r="E327" s="167" t="s">
        <v>280</v>
      </c>
      <c r="F327" s="167" t="s">
        <v>92</v>
      </c>
      <c r="G327" s="167" t="s">
        <v>93</v>
      </c>
      <c r="H327" s="167" t="s">
        <v>1035</v>
      </c>
      <c r="I327" s="167" t="s">
        <v>1036</v>
      </c>
      <c r="J327" s="167" t="s">
        <v>252</v>
      </c>
      <c r="K327" s="167" t="s">
        <v>577</v>
      </c>
      <c r="L327" s="12">
        <v>12245</v>
      </c>
      <c r="M327" s="12">
        <v>18350</v>
      </c>
      <c r="N327" s="12">
        <f>L327+M327</f>
        <v>30595</v>
      </c>
      <c r="O327" s="12">
        <v>12245</v>
      </c>
      <c r="P327" s="12">
        <v>18350</v>
      </c>
      <c r="Q327" s="12">
        <f>O327+P327</f>
        <v>30595</v>
      </c>
      <c r="R327" s="60" t="s">
        <v>507</v>
      </c>
    </row>
    <row r="328" spans="1:18" s="161" customFormat="1" ht="12.75" customHeight="1">
      <c r="A328" s="166">
        <v>2</v>
      </c>
      <c r="B328" s="164" t="s">
        <v>1032</v>
      </c>
      <c r="C328" s="167" t="s">
        <v>1033</v>
      </c>
      <c r="D328" s="167" t="s">
        <v>1034</v>
      </c>
      <c r="E328" s="167" t="s">
        <v>705</v>
      </c>
      <c r="F328" s="167" t="s">
        <v>92</v>
      </c>
      <c r="G328" s="167" t="s">
        <v>93</v>
      </c>
      <c r="H328" s="167" t="s">
        <v>1037</v>
      </c>
      <c r="I328" s="167" t="s">
        <v>1038</v>
      </c>
      <c r="J328" s="167" t="s">
        <v>444</v>
      </c>
      <c r="K328" s="167" t="s">
        <v>1039</v>
      </c>
      <c r="L328" s="12">
        <v>62756</v>
      </c>
      <c r="M328" s="12">
        <v>0</v>
      </c>
      <c r="N328" s="12">
        <f>L328+M328</f>
        <v>62756</v>
      </c>
      <c r="O328" s="12">
        <v>62756</v>
      </c>
      <c r="P328" s="12">
        <v>0</v>
      </c>
      <c r="Q328" s="12">
        <f>O328+P328</f>
        <v>62756</v>
      </c>
      <c r="R328" s="60" t="s">
        <v>507</v>
      </c>
    </row>
    <row r="329" spans="1:18" s="161" customFormat="1" ht="12.75" customHeight="1">
      <c r="A329" s="396"/>
      <c r="B329" s="397"/>
      <c r="C329" s="397"/>
      <c r="D329" s="397"/>
      <c r="E329" s="397"/>
      <c r="F329" s="397"/>
      <c r="G329" s="397"/>
      <c r="H329" s="397"/>
      <c r="I329" s="397"/>
      <c r="J329" s="397"/>
      <c r="K329" s="398"/>
      <c r="L329" s="18">
        <f>SUM(L327:L328)</f>
        <v>75001</v>
      </c>
      <c r="M329" s="18">
        <f t="shared" ref="M329:Q329" si="79">SUM(M327:M328)</f>
        <v>18350</v>
      </c>
      <c r="N329" s="18">
        <f t="shared" si="79"/>
        <v>93351</v>
      </c>
      <c r="O329" s="18">
        <f t="shared" si="79"/>
        <v>75001</v>
      </c>
      <c r="P329" s="18">
        <f t="shared" si="79"/>
        <v>18350</v>
      </c>
      <c r="Q329" s="18">
        <f t="shared" si="79"/>
        <v>93351</v>
      </c>
      <c r="R329" s="317"/>
    </row>
    <row r="330" spans="1:18" ht="36" customHeight="1">
      <c r="A330" s="368"/>
      <c r="B330" s="368"/>
      <c r="C330" s="368"/>
      <c r="D330" s="368"/>
      <c r="E330" s="368"/>
      <c r="F330" s="368"/>
      <c r="G330" s="368"/>
      <c r="H330" s="368"/>
      <c r="I330" s="368"/>
      <c r="J330" s="368"/>
      <c r="K330" s="368"/>
      <c r="L330" s="368"/>
      <c r="M330" s="368"/>
      <c r="N330" s="368"/>
      <c r="O330" s="368"/>
      <c r="P330" s="368"/>
      <c r="Q330" s="368"/>
    </row>
    <row r="331" spans="1:18" s="161" customFormat="1" ht="32.1" customHeight="1">
      <c r="A331" s="55" t="s">
        <v>497</v>
      </c>
      <c r="B331" s="374" t="s">
        <v>1047</v>
      </c>
      <c r="C331" s="375"/>
      <c r="D331" s="375"/>
      <c r="E331" s="375"/>
      <c r="F331" s="375"/>
      <c r="G331" s="375"/>
      <c r="H331" s="375"/>
      <c r="I331" s="375"/>
      <c r="J331" s="375"/>
      <c r="K331" s="376"/>
      <c r="L331" s="377" t="s">
        <v>437</v>
      </c>
      <c r="M331" s="377"/>
      <c r="N331" s="377"/>
      <c r="O331" s="377" t="s">
        <v>501</v>
      </c>
      <c r="P331" s="377"/>
      <c r="Q331" s="377"/>
      <c r="R331" s="378" t="s">
        <v>20</v>
      </c>
    </row>
    <row r="332" spans="1:18" s="161" customFormat="1" ht="42" customHeight="1">
      <c r="A332" s="162" t="s">
        <v>7</v>
      </c>
      <c r="B332" s="163" t="s">
        <v>42</v>
      </c>
      <c r="C332" s="163" t="s">
        <v>4</v>
      </c>
      <c r="D332" s="164" t="s">
        <v>5</v>
      </c>
      <c r="E332" s="164" t="s">
        <v>6</v>
      </c>
      <c r="F332" s="164" t="s">
        <v>8</v>
      </c>
      <c r="G332" s="164" t="s">
        <v>9</v>
      </c>
      <c r="H332" s="164" t="s">
        <v>1025</v>
      </c>
      <c r="I332" s="164" t="s">
        <v>10</v>
      </c>
      <c r="J332" s="164" t="s">
        <v>11</v>
      </c>
      <c r="K332" s="162" t="s">
        <v>12</v>
      </c>
      <c r="L332" s="165" t="s">
        <v>13</v>
      </c>
      <c r="M332" s="165" t="s">
        <v>14</v>
      </c>
      <c r="N332" s="165" t="s">
        <v>15</v>
      </c>
      <c r="O332" s="165" t="s">
        <v>13</v>
      </c>
      <c r="P332" s="165" t="s">
        <v>14</v>
      </c>
      <c r="Q332" s="165" t="s">
        <v>3</v>
      </c>
      <c r="R332" s="379"/>
    </row>
    <row r="333" spans="1:18" s="161" customFormat="1" ht="12.75" customHeight="1">
      <c r="A333" s="166">
        <v>1</v>
      </c>
      <c r="B333" s="171" t="s">
        <v>1048</v>
      </c>
      <c r="C333" s="167" t="s">
        <v>1049</v>
      </c>
      <c r="D333" s="168" t="s">
        <v>1050</v>
      </c>
      <c r="E333" s="167" t="s">
        <v>18</v>
      </c>
      <c r="F333" s="168" t="s">
        <v>92</v>
      </c>
      <c r="G333" s="167" t="s">
        <v>93</v>
      </c>
      <c r="H333" s="167" t="s">
        <v>1051</v>
      </c>
      <c r="I333" s="168" t="s">
        <v>1052</v>
      </c>
      <c r="J333" s="167" t="s">
        <v>241</v>
      </c>
      <c r="K333" s="167" t="s">
        <v>1053</v>
      </c>
      <c r="L333" s="12">
        <v>60000</v>
      </c>
      <c r="M333" s="12">
        <v>0</v>
      </c>
      <c r="N333" s="12">
        <f>L333+M333</f>
        <v>60000</v>
      </c>
      <c r="O333" s="12">
        <v>60000</v>
      </c>
      <c r="P333" s="12">
        <v>0</v>
      </c>
      <c r="Q333" s="12">
        <f>O333+P333</f>
        <v>60000</v>
      </c>
      <c r="R333" s="60" t="s">
        <v>507</v>
      </c>
    </row>
    <row r="334" spans="1:18" s="161" customFormat="1" ht="12.75" customHeight="1">
      <c r="A334" s="172">
        <v>2</v>
      </c>
      <c r="B334" s="171" t="s">
        <v>1048</v>
      </c>
      <c r="C334" s="167" t="s">
        <v>1049</v>
      </c>
      <c r="D334" s="168" t="s">
        <v>1054</v>
      </c>
      <c r="E334" s="167" t="s">
        <v>1055</v>
      </c>
      <c r="F334" s="168" t="s">
        <v>92</v>
      </c>
      <c r="G334" s="167" t="s">
        <v>93</v>
      </c>
      <c r="H334" s="167" t="s">
        <v>1056</v>
      </c>
      <c r="I334" s="167" t="s">
        <v>1057</v>
      </c>
      <c r="J334" s="167" t="s">
        <v>241</v>
      </c>
      <c r="K334" s="173" t="s">
        <v>1012</v>
      </c>
      <c r="L334" s="12">
        <v>90000</v>
      </c>
      <c r="M334" s="12">
        <v>0</v>
      </c>
      <c r="N334" s="12">
        <f>L334+M334</f>
        <v>90000</v>
      </c>
      <c r="O334" s="12">
        <v>90000</v>
      </c>
      <c r="P334" s="12">
        <v>0</v>
      </c>
      <c r="Q334" s="12">
        <f>O334+P334</f>
        <v>90000</v>
      </c>
      <c r="R334" s="60" t="s">
        <v>507</v>
      </c>
    </row>
    <row r="335" spans="1:18" s="161" customFormat="1" ht="14.1" customHeight="1">
      <c r="A335" s="396"/>
      <c r="B335" s="397"/>
      <c r="C335" s="397"/>
      <c r="D335" s="397"/>
      <c r="E335" s="397"/>
      <c r="F335" s="397"/>
      <c r="G335" s="397"/>
      <c r="H335" s="397"/>
      <c r="I335" s="397"/>
      <c r="J335" s="397"/>
      <c r="K335" s="398"/>
      <c r="L335" s="18">
        <f>SUM(L333:L334)</f>
        <v>150000</v>
      </c>
      <c r="M335" s="18">
        <f t="shared" ref="M335:Q335" si="80">SUM(M333:M334)</f>
        <v>0</v>
      </c>
      <c r="N335" s="18">
        <f t="shared" si="80"/>
        <v>150000</v>
      </c>
      <c r="O335" s="18">
        <f t="shared" si="80"/>
        <v>150000</v>
      </c>
      <c r="P335" s="18">
        <f t="shared" si="80"/>
        <v>0</v>
      </c>
      <c r="Q335" s="18">
        <f t="shared" si="80"/>
        <v>150000</v>
      </c>
      <c r="R335" s="317"/>
    </row>
    <row r="336" spans="1:18" ht="36" customHeight="1">
      <c r="A336" s="368"/>
      <c r="B336" s="368"/>
      <c r="C336" s="368"/>
      <c r="D336" s="368"/>
      <c r="E336" s="368"/>
      <c r="F336" s="368"/>
      <c r="G336" s="368"/>
      <c r="H336" s="368"/>
      <c r="I336" s="368"/>
      <c r="J336" s="368"/>
      <c r="K336" s="368"/>
      <c r="L336" s="368"/>
      <c r="M336" s="368"/>
      <c r="N336" s="368"/>
      <c r="O336" s="368"/>
      <c r="P336" s="368"/>
      <c r="Q336" s="368"/>
    </row>
    <row r="337" spans="1:18" s="161" customFormat="1" ht="32.1" customHeight="1">
      <c r="A337" s="55" t="s">
        <v>1100</v>
      </c>
      <c r="B337" s="374" t="s">
        <v>464</v>
      </c>
      <c r="C337" s="375"/>
      <c r="D337" s="375"/>
      <c r="E337" s="375"/>
      <c r="F337" s="375"/>
      <c r="G337" s="375"/>
      <c r="H337" s="375"/>
      <c r="I337" s="375"/>
      <c r="J337" s="375"/>
      <c r="K337" s="376"/>
      <c r="L337" s="377" t="s">
        <v>437</v>
      </c>
      <c r="M337" s="377"/>
      <c r="N337" s="377"/>
      <c r="O337" s="377" t="s">
        <v>45</v>
      </c>
      <c r="P337" s="377"/>
      <c r="Q337" s="377"/>
      <c r="R337" s="378" t="s">
        <v>20</v>
      </c>
    </row>
    <row r="338" spans="1:18" s="161" customFormat="1" ht="42" customHeight="1">
      <c r="A338" s="162" t="s">
        <v>7</v>
      </c>
      <c r="B338" s="163" t="s">
        <v>42</v>
      </c>
      <c r="C338" s="163" t="s">
        <v>4</v>
      </c>
      <c r="D338" s="164" t="s">
        <v>5</v>
      </c>
      <c r="E338" s="164" t="s">
        <v>6</v>
      </c>
      <c r="F338" s="164" t="s">
        <v>8</v>
      </c>
      <c r="G338" s="164" t="s">
        <v>9</v>
      </c>
      <c r="H338" s="164" t="s">
        <v>1025</v>
      </c>
      <c r="I338" s="164" t="s">
        <v>10</v>
      </c>
      <c r="J338" s="164" t="s">
        <v>11</v>
      </c>
      <c r="K338" s="162" t="s">
        <v>12</v>
      </c>
      <c r="L338" s="165" t="s">
        <v>13</v>
      </c>
      <c r="M338" s="165" t="s">
        <v>14</v>
      </c>
      <c r="N338" s="165" t="s">
        <v>15</v>
      </c>
      <c r="O338" s="165" t="s">
        <v>13</v>
      </c>
      <c r="P338" s="165" t="s">
        <v>14</v>
      </c>
      <c r="Q338" s="165" t="s">
        <v>3</v>
      </c>
      <c r="R338" s="379"/>
    </row>
    <row r="339" spans="1:18" s="161" customFormat="1" ht="12.75" customHeight="1">
      <c r="A339" s="166">
        <v>1</v>
      </c>
      <c r="B339" s="164" t="s">
        <v>5123</v>
      </c>
      <c r="C339" s="167" t="s">
        <v>1049</v>
      </c>
      <c r="D339" s="167" t="s">
        <v>1064</v>
      </c>
      <c r="E339" s="167" t="s">
        <v>25</v>
      </c>
      <c r="F339" s="167" t="s">
        <v>1065</v>
      </c>
      <c r="G339" s="167" t="s">
        <v>93</v>
      </c>
      <c r="H339" s="167" t="s">
        <v>1066</v>
      </c>
      <c r="I339" s="167" t="s">
        <v>1067</v>
      </c>
      <c r="J339" s="167" t="s">
        <v>241</v>
      </c>
      <c r="K339" s="167" t="s">
        <v>364</v>
      </c>
      <c r="L339" s="12">
        <v>24873</v>
      </c>
      <c r="M339" s="12">
        <v>0</v>
      </c>
      <c r="N339" s="12">
        <f>L339+M339</f>
        <v>24873</v>
      </c>
      <c r="O339" s="12">
        <v>24873</v>
      </c>
      <c r="P339" s="12">
        <v>0</v>
      </c>
      <c r="Q339" s="12">
        <f>O339+P339</f>
        <v>24873</v>
      </c>
      <c r="R339" s="60" t="s">
        <v>507</v>
      </c>
    </row>
    <row r="340" spans="1:18" s="161" customFormat="1" ht="12.75" customHeight="1">
      <c r="A340" s="396"/>
      <c r="B340" s="397"/>
      <c r="C340" s="397"/>
      <c r="D340" s="397"/>
      <c r="E340" s="397"/>
      <c r="F340" s="397"/>
      <c r="G340" s="397"/>
      <c r="H340" s="397"/>
      <c r="I340" s="397"/>
      <c r="J340" s="397"/>
      <c r="K340" s="398"/>
      <c r="L340" s="18">
        <f>SUM(L339)</f>
        <v>24873</v>
      </c>
      <c r="M340" s="18">
        <f t="shared" ref="M340:P340" si="81">SUM(M339)</f>
        <v>0</v>
      </c>
      <c r="N340" s="18">
        <f t="shared" si="81"/>
        <v>24873</v>
      </c>
      <c r="O340" s="18">
        <f t="shared" si="81"/>
        <v>24873</v>
      </c>
      <c r="P340" s="18">
        <f t="shared" si="81"/>
        <v>0</v>
      </c>
      <c r="Q340" s="18">
        <f>SUM(Q339)</f>
        <v>24873</v>
      </c>
      <c r="R340" s="317"/>
    </row>
    <row r="341" spans="1:18" ht="36" customHeight="1">
      <c r="A341" s="368"/>
      <c r="B341" s="368"/>
      <c r="C341" s="368"/>
      <c r="D341" s="368"/>
      <c r="E341" s="368"/>
      <c r="F341" s="368"/>
      <c r="G341" s="368"/>
      <c r="H341" s="368"/>
      <c r="I341" s="368"/>
      <c r="J341" s="368"/>
      <c r="K341" s="368"/>
      <c r="L341" s="368"/>
      <c r="M341" s="368"/>
      <c r="N341" s="368"/>
      <c r="O341" s="368"/>
      <c r="P341" s="368"/>
      <c r="Q341" s="368"/>
    </row>
    <row r="342" spans="1:18" s="161" customFormat="1" ht="32.1" customHeight="1">
      <c r="A342" s="55" t="s">
        <v>626</v>
      </c>
      <c r="B342" s="374" t="s">
        <v>1058</v>
      </c>
      <c r="C342" s="375"/>
      <c r="D342" s="375"/>
      <c r="E342" s="375"/>
      <c r="F342" s="375"/>
      <c r="G342" s="375"/>
      <c r="H342" s="375"/>
      <c r="I342" s="375"/>
      <c r="J342" s="375"/>
      <c r="K342" s="376"/>
      <c r="L342" s="377" t="s">
        <v>437</v>
      </c>
      <c r="M342" s="377"/>
      <c r="N342" s="377"/>
      <c r="O342" s="377" t="s">
        <v>45</v>
      </c>
      <c r="P342" s="377"/>
      <c r="Q342" s="377"/>
      <c r="R342" s="378" t="s">
        <v>20</v>
      </c>
    </row>
    <row r="343" spans="1:18" s="161" customFormat="1" ht="42" customHeight="1">
      <c r="A343" s="162" t="s">
        <v>7</v>
      </c>
      <c r="B343" s="163" t="s">
        <v>42</v>
      </c>
      <c r="C343" s="163" t="s">
        <v>4</v>
      </c>
      <c r="D343" s="164" t="s">
        <v>5</v>
      </c>
      <c r="E343" s="164" t="s">
        <v>6</v>
      </c>
      <c r="F343" s="164" t="s">
        <v>8</v>
      </c>
      <c r="G343" s="164" t="s">
        <v>9</v>
      </c>
      <c r="H343" s="164" t="s">
        <v>1025</v>
      </c>
      <c r="I343" s="164" t="s">
        <v>10</v>
      </c>
      <c r="J343" s="164" t="s">
        <v>11</v>
      </c>
      <c r="K343" s="162" t="s">
        <v>12</v>
      </c>
      <c r="L343" s="165" t="s">
        <v>13</v>
      </c>
      <c r="M343" s="165" t="s">
        <v>14</v>
      </c>
      <c r="N343" s="165" t="s">
        <v>15</v>
      </c>
      <c r="O343" s="165" t="s">
        <v>13</v>
      </c>
      <c r="P343" s="165" t="s">
        <v>14</v>
      </c>
      <c r="Q343" s="165" t="s">
        <v>3</v>
      </c>
      <c r="R343" s="379"/>
    </row>
    <row r="344" spans="1:18" s="161" customFormat="1" ht="12.75" customHeight="1">
      <c r="A344" s="166">
        <v>1</v>
      </c>
      <c r="B344" s="164" t="s">
        <v>1059</v>
      </c>
      <c r="C344" s="167" t="s">
        <v>1033</v>
      </c>
      <c r="D344" s="167" t="s">
        <v>1060</v>
      </c>
      <c r="E344" s="167" t="s">
        <v>440</v>
      </c>
      <c r="F344" s="167" t="s">
        <v>92</v>
      </c>
      <c r="G344" s="167" t="s">
        <v>93</v>
      </c>
      <c r="H344" s="167" t="s">
        <v>1061</v>
      </c>
      <c r="I344" s="167" t="s">
        <v>1062</v>
      </c>
      <c r="J344" s="167" t="s">
        <v>241</v>
      </c>
      <c r="K344" s="167" t="s">
        <v>1053</v>
      </c>
      <c r="L344" s="12">
        <v>19936</v>
      </c>
      <c r="M344" s="12">
        <v>0</v>
      </c>
      <c r="N344" s="12">
        <f t="shared" ref="N344" si="82">L344+M344</f>
        <v>19936</v>
      </c>
      <c r="O344" s="12">
        <v>19936</v>
      </c>
      <c r="P344" s="12">
        <v>0</v>
      </c>
      <c r="Q344" s="12">
        <f t="shared" ref="Q344" si="83">O344+P344</f>
        <v>19936</v>
      </c>
      <c r="R344" s="60" t="s">
        <v>507</v>
      </c>
    </row>
    <row r="345" spans="1:18" s="161" customFormat="1" ht="12.75" customHeight="1">
      <c r="A345" s="396"/>
      <c r="B345" s="397"/>
      <c r="C345" s="397"/>
      <c r="D345" s="397"/>
      <c r="E345" s="397"/>
      <c r="F345" s="397"/>
      <c r="G345" s="397"/>
      <c r="H345" s="397"/>
      <c r="I345" s="397"/>
      <c r="J345" s="397"/>
      <c r="K345" s="398"/>
      <c r="L345" s="18">
        <f>SUM(L344)</f>
        <v>19936</v>
      </c>
      <c r="M345" s="18">
        <f t="shared" ref="M345:Q345" si="84">SUM(M344)</f>
        <v>0</v>
      </c>
      <c r="N345" s="18">
        <f t="shared" si="84"/>
        <v>19936</v>
      </c>
      <c r="O345" s="18">
        <f t="shared" si="84"/>
        <v>19936</v>
      </c>
      <c r="P345" s="18">
        <f t="shared" si="84"/>
        <v>0</v>
      </c>
      <c r="Q345" s="18">
        <f t="shared" si="84"/>
        <v>19936</v>
      </c>
      <c r="R345" s="317"/>
    </row>
    <row r="346" spans="1:18" ht="36" customHeight="1">
      <c r="A346" s="368"/>
      <c r="B346" s="368"/>
      <c r="C346" s="368"/>
      <c r="D346" s="368"/>
      <c r="E346" s="368"/>
      <c r="F346" s="368"/>
      <c r="G346" s="368"/>
      <c r="H346" s="368"/>
      <c r="I346" s="368"/>
      <c r="J346" s="368"/>
      <c r="K346" s="368"/>
      <c r="L346" s="368"/>
      <c r="M346" s="368"/>
      <c r="N346" s="368"/>
      <c r="O346" s="368"/>
      <c r="P346" s="368"/>
      <c r="Q346" s="368"/>
    </row>
    <row r="347" spans="1:18" s="161" customFormat="1" ht="32.1" customHeight="1">
      <c r="A347" s="55" t="s">
        <v>1122</v>
      </c>
      <c r="B347" s="374" t="s">
        <v>1068</v>
      </c>
      <c r="C347" s="375"/>
      <c r="D347" s="375"/>
      <c r="E347" s="375"/>
      <c r="F347" s="375"/>
      <c r="G347" s="375"/>
      <c r="H347" s="375"/>
      <c r="I347" s="375"/>
      <c r="J347" s="375"/>
      <c r="K347" s="376"/>
      <c r="L347" s="377" t="s">
        <v>437</v>
      </c>
      <c r="M347" s="377"/>
      <c r="N347" s="377"/>
      <c r="O347" s="377" t="s">
        <v>45</v>
      </c>
      <c r="P347" s="377"/>
      <c r="Q347" s="377"/>
      <c r="R347" s="378" t="s">
        <v>20</v>
      </c>
    </row>
    <row r="348" spans="1:18" s="161" customFormat="1" ht="42" customHeight="1">
      <c r="A348" s="162" t="s">
        <v>7</v>
      </c>
      <c r="B348" s="163" t="s">
        <v>42</v>
      </c>
      <c r="C348" s="163" t="s">
        <v>4</v>
      </c>
      <c r="D348" s="164" t="s">
        <v>5</v>
      </c>
      <c r="E348" s="164" t="s">
        <v>6</v>
      </c>
      <c r="F348" s="164" t="s">
        <v>8</v>
      </c>
      <c r="G348" s="164" t="s">
        <v>9</v>
      </c>
      <c r="H348" s="164" t="s">
        <v>1025</v>
      </c>
      <c r="I348" s="164" t="s">
        <v>10</v>
      </c>
      <c r="J348" s="164" t="s">
        <v>11</v>
      </c>
      <c r="K348" s="162" t="s">
        <v>12</v>
      </c>
      <c r="L348" s="165" t="s">
        <v>13</v>
      </c>
      <c r="M348" s="165" t="s">
        <v>14</v>
      </c>
      <c r="N348" s="165" t="s">
        <v>15</v>
      </c>
      <c r="O348" s="165" t="s">
        <v>13</v>
      </c>
      <c r="P348" s="165" t="s">
        <v>14</v>
      </c>
      <c r="Q348" s="165" t="s">
        <v>3</v>
      </c>
      <c r="R348" s="379"/>
    </row>
    <row r="349" spans="1:18" s="161" customFormat="1" ht="12.75" customHeight="1">
      <c r="A349" s="166">
        <v>1</v>
      </c>
      <c r="B349" s="167" t="s">
        <v>1069</v>
      </c>
      <c r="C349" s="167" t="s">
        <v>1070</v>
      </c>
      <c r="D349" s="167" t="s">
        <v>356</v>
      </c>
      <c r="E349" s="167" t="s">
        <v>19</v>
      </c>
      <c r="F349" s="167" t="s">
        <v>142</v>
      </c>
      <c r="G349" s="167" t="s">
        <v>143</v>
      </c>
      <c r="H349" s="167" t="s">
        <v>1071</v>
      </c>
      <c r="I349" s="167" t="s">
        <v>1072</v>
      </c>
      <c r="J349" s="167" t="s">
        <v>444</v>
      </c>
      <c r="K349" s="167" t="s">
        <v>1073</v>
      </c>
      <c r="L349" s="12">
        <v>59537</v>
      </c>
      <c r="M349" s="12">
        <v>0</v>
      </c>
      <c r="N349" s="12">
        <f>L349+M349</f>
        <v>59537</v>
      </c>
      <c r="O349" s="12">
        <v>59537</v>
      </c>
      <c r="P349" s="12">
        <v>0</v>
      </c>
      <c r="Q349" s="12">
        <v>59537</v>
      </c>
      <c r="R349" s="60" t="s">
        <v>507</v>
      </c>
    </row>
    <row r="350" spans="1:18" s="161" customFormat="1" ht="12.75" customHeight="1">
      <c r="A350" s="396"/>
      <c r="B350" s="397"/>
      <c r="C350" s="397"/>
      <c r="D350" s="397"/>
      <c r="E350" s="397"/>
      <c r="F350" s="397"/>
      <c r="G350" s="397"/>
      <c r="H350" s="397"/>
      <c r="I350" s="397"/>
      <c r="J350" s="397"/>
      <c r="K350" s="398"/>
      <c r="L350" s="18">
        <f>SUM(L349)</f>
        <v>59537</v>
      </c>
      <c r="M350" s="18">
        <f t="shared" ref="M350:Q350" si="85">SUM(M349)</f>
        <v>0</v>
      </c>
      <c r="N350" s="18">
        <f t="shared" si="85"/>
        <v>59537</v>
      </c>
      <c r="O350" s="18">
        <f t="shared" si="85"/>
        <v>59537</v>
      </c>
      <c r="P350" s="18">
        <f t="shared" si="85"/>
        <v>0</v>
      </c>
      <c r="Q350" s="18">
        <f t="shared" si="85"/>
        <v>59537</v>
      </c>
      <c r="R350" s="317"/>
    </row>
    <row r="351" spans="1:18" ht="36" customHeight="1">
      <c r="A351" s="368"/>
      <c r="B351" s="368"/>
      <c r="C351" s="368"/>
      <c r="D351" s="368"/>
      <c r="E351" s="368"/>
      <c r="F351" s="368"/>
      <c r="G351" s="368"/>
      <c r="H351" s="368"/>
      <c r="I351" s="368"/>
      <c r="J351" s="368"/>
      <c r="K351" s="368"/>
      <c r="L351" s="368"/>
      <c r="M351" s="368"/>
      <c r="N351" s="368"/>
      <c r="O351" s="368"/>
      <c r="P351" s="368"/>
      <c r="Q351" s="368"/>
    </row>
    <row r="352" spans="1:18" s="175" customFormat="1" ht="32.1" customHeight="1">
      <c r="A352" s="174" t="s">
        <v>1608</v>
      </c>
      <c r="B352" s="391" t="s">
        <v>1075</v>
      </c>
      <c r="C352" s="392"/>
      <c r="D352" s="392"/>
      <c r="E352" s="392"/>
      <c r="F352" s="392"/>
      <c r="G352" s="392"/>
      <c r="H352" s="392"/>
      <c r="I352" s="392"/>
      <c r="J352" s="392"/>
      <c r="K352" s="393"/>
      <c r="L352" s="377" t="s">
        <v>437</v>
      </c>
      <c r="M352" s="377"/>
      <c r="N352" s="377"/>
      <c r="O352" s="377" t="s">
        <v>501</v>
      </c>
      <c r="P352" s="377"/>
      <c r="Q352" s="377"/>
      <c r="R352" s="409" t="s">
        <v>20</v>
      </c>
    </row>
    <row r="353" spans="1:20" s="175" customFormat="1" ht="42" customHeight="1">
      <c r="A353" s="162" t="s">
        <v>7</v>
      </c>
      <c r="B353" s="163" t="s">
        <v>42</v>
      </c>
      <c r="C353" s="163" t="s">
        <v>4</v>
      </c>
      <c r="D353" s="164" t="s">
        <v>5</v>
      </c>
      <c r="E353" s="164" t="s">
        <v>6</v>
      </c>
      <c r="F353" s="164" t="s">
        <v>8</v>
      </c>
      <c r="G353" s="164" t="s">
        <v>9</v>
      </c>
      <c r="H353" s="164" t="s">
        <v>1025</v>
      </c>
      <c r="I353" s="164" t="s">
        <v>10</v>
      </c>
      <c r="J353" s="164" t="s">
        <v>11</v>
      </c>
      <c r="K353" s="162" t="s">
        <v>12</v>
      </c>
      <c r="L353" s="165" t="s">
        <v>13</v>
      </c>
      <c r="M353" s="165" t="s">
        <v>14</v>
      </c>
      <c r="N353" s="165" t="s">
        <v>15</v>
      </c>
      <c r="O353" s="165" t="s">
        <v>13</v>
      </c>
      <c r="P353" s="165" t="s">
        <v>14</v>
      </c>
      <c r="Q353" s="165" t="s">
        <v>3</v>
      </c>
      <c r="R353" s="410"/>
    </row>
    <row r="354" spans="1:20" s="175" customFormat="1" ht="12" customHeight="1">
      <c r="A354" s="162">
        <v>1</v>
      </c>
      <c r="B354" s="164" t="s">
        <v>1076</v>
      </c>
      <c r="C354" s="164" t="s">
        <v>1049</v>
      </c>
      <c r="D354" s="164" t="s">
        <v>1077</v>
      </c>
      <c r="E354" s="164" t="s">
        <v>1078</v>
      </c>
      <c r="F354" s="164" t="s">
        <v>160</v>
      </c>
      <c r="G354" s="164" t="s">
        <v>1079</v>
      </c>
      <c r="H354" s="164" t="s">
        <v>1080</v>
      </c>
      <c r="I354" s="164" t="s">
        <v>1081</v>
      </c>
      <c r="J354" s="164" t="s">
        <v>241</v>
      </c>
      <c r="K354" s="164" t="s">
        <v>43</v>
      </c>
      <c r="L354" s="176">
        <v>31427</v>
      </c>
      <c r="M354" s="176">
        <v>0</v>
      </c>
      <c r="N354" s="176">
        <f t="shared" ref="N354" si="86">L354+M354</f>
        <v>31427</v>
      </c>
      <c r="O354" s="176">
        <v>31427</v>
      </c>
      <c r="P354" s="176">
        <v>0</v>
      </c>
      <c r="Q354" s="176">
        <f t="shared" ref="Q354" si="87">O354+P354</f>
        <v>31427</v>
      </c>
      <c r="R354" s="56"/>
    </row>
    <row r="355" spans="1:20" s="175" customFormat="1" ht="12.75" customHeight="1">
      <c r="A355" s="429"/>
      <c r="B355" s="430"/>
      <c r="C355" s="430"/>
      <c r="D355" s="430"/>
      <c r="E355" s="430"/>
      <c r="F355" s="430"/>
      <c r="G355" s="430"/>
      <c r="H355" s="430"/>
      <c r="I355" s="430"/>
      <c r="J355" s="430"/>
      <c r="K355" s="431"/>
      <c r="L355" s="177">
        <f>SUM(L354)</f>
        <v>31427</v>
      </c>
      <c r="M355" s="177">
        <f t="shared" ref="M355:Q355" si="88">SUM(M354)</f>
        <v>0</v>
      </c>
      <c r="N355" s="177">
        <f t="shared" si="88"/>
        <v>31427</v>
      </c>
      <c r="O355" s="177">
        <f t="shared" si="88"/>
        <v>31427</v>
      </c>
      <c r="P355" s="177">
        <f t="shared" si="88"/>
        <v>0</v>
      </c>
      <c r="Q355" s="177">
        <f t="shared" si="88"/>
        <v>31427</v>
      </c>
      <c r="R355" s="318"/>
    </row>
    <row r="356" spans="1:20" ht="36" customHeight="1">
      <c r="A356" s="368"/>
      <c r="B356" s="368"/>
      <c r="C356" s="368"/>
      <c r="D356" s="368"/>
      <c r="E356" s="368"/>
      <c r="F356" s="368"/>
      <c r="G356" s="368"/>
      <c r="H356" s="368"/>
      <c r="I356" s="368"/>
      <c r="J356" s="368"/>
      <c r="K356" s="368"/>
      <c r="L356" s="368"/>
      <c r="M356" s="368"/>
      <c r="N356" s="368"/>
      <c r="O356" s="368"/>
      <c r="P356" s="368"/>
      <c r="Q356" s="368"/>
    </row>
    <row r="357" spans="1:20" s="131" customFormat="1" ht="32.1" customHeight="1">
      <c r="A357" s="178" t="s">
        <v>930</v>
      </c>
      <c r="B357" s="374" t="s">
        <v>1106</v>
      </c>
      <c r="C357" s="375"/>
      <c r="D357" s="375"/>
      <c r="E357" s="375"/>
      <c r="F357" s="375"/>
      <c r="G357" s="375"/>
      <c r="H357" s="375"/>
      <c r="I357" s="375"/>
      <c r="J357" s="375"/>
      <c r="K357" s="376"/>
      <c r="L357" s="377" t="s">
        <v>450</v>
      </c>
      <c r="M357" s="377"/>
      <c r="N357" s="377"/>
      <c r="O357" s="377" t="s">
        <v>451</v>
      </c>
      <c r="P357" s="377"/>
      <c r="Q357" s="377"/>
      <c r="R357" s="432" t="s">
        <v>20</v>
      </c>
      <c r="S357" s="234"/>
      <c r="T357" s="234"/>
    </row>
    <row r="358" spans="1:20" s="131" customFormat="1" ht="41.4">
      <c r="A358" s="179" t="s">
        <v>7</v>
      </c>
      <c r="B358" s="180" t="s">
        <v>29</v>
      </c>
      <c r="C358" s="180" t="s">
        <v>4</v>
      </c>
      <c r="D358" s="181" t="s">
        <v>5</v>
      </c>
      <c r="E358" s="181" t="s">
        <v>6</v>
      </c>
      <c r="F358" s="181" t="s">
        <v>8</v>
      </c>
      <c r="G358" s="181" t="s">
        <v>9</v>
      </c>
      <c r="H358" s="181" t="s">
        <v>22</v>
      </c>
      <c r="I358" s="181" t="s">
        <v>10</v>
      </c>
      <c r="J358" s="181" t="s">
        <v>11</v>
      </c>
      <c r="K358" s="179" t="s">
        <v>12</v>
      </c>
      <c r="L358" s="182" t="s">
        <v>13</v>
      </c>
      <c r="M358" s="179" t="s">
        <v>14</v>
      </c>
      <c r="N358" s="179" t="s">
        <v>3</v>
      </c>
      <c r="O358" s="182" t="s">
        <v>13</v>
      </c>
      <c r="P358" s="179" t="s">
        <v>14</v>
      </c>
      <c r="Q358" s="179" t="s">
        <v>3</v>
      </c>
      <c r="R358" s="433"/>
      <c r="S358" s="183"/>
      <c r="T358" s="183"/>
    </row>
    <row r="359" spans="1:20" s="131" customFormat="1" ht="14.4">
      <c r="A359" s="184">
        <v>1</v>
      </c>
      <c r="B359" s="22" t="s">
        <v>1107</v>
      </c>
      <c r="C359" s="23" t="s">
        <v>1108</v>
      </c>
      <c r="D359" s="23" t="s">
        <v>584</v>
      </c>
      <c r="E359" s="23" t="s">
        <v>19</v>
      </c>
      <c r="F359" s="23" t="s">
        <v>142</v>
      </c>
      <c r="G359" s="23" t="s">
        <v>143</v>
      </c>
      <c r="H359" s="167" t="s">
        <v>1109</v>
      </c>
      <c r="I359" s="23" t="s">
        <v>1110</v>
      </c>
      <c r="J359" s="23" t="s">
        <v>241</v>
      </c>
      <c r="K359" s="34" t="s">
        <v>1053</v>
      </c>
      <c r="L359" s="24">
        <v>28420</v>
      </c>
      <c r="M359" s="24">
        <v>0</v>
      </c>
      <c r="N359" s="185">
        <v>28420</v>
      </c>
      <c r="O359" s="24">
        <v>28420</v>
      </c>
      <c r="P359" s="24">
        <v>0</v>
      </c>
      <c r="Q359" s="185">
        <v>28420</v>
      </c>
      <c r="R359" s="184" t="s">
        <v>507</v>
      </c>
      <c r="S359" s="234"/>
      <c r="T359" s="234"/>
    </row>
    <row r="360" spans="1:20" s="131" customFormat="1" ht="14.4">
      <c r="A360" s="434"/>
      <c r="B360" s="435"/>
      <c r="C360" s="435"/>
      <c r="D360" s="435"/>
      <c r="E360" s="435"/>
      <c r="F360" s="435"/>
      <c r="G360" s="435"/>
      <c r="H360" s="435"/>
      <c r="I360" s="435"/>
      <c r="J360" s="435"/>
      <c r="K360" s="436"/>
      <c r="L360" s="186">
        <v>28420</v>
      </c>
      <c r="M360" s="186">
        <v>0</v>
      </c>
      <c r="N360" s="186">
        <v>28420</v>
      </c>
      <c r="O360" s="186">
        <v>28420</v>
      </c>
      <c r="P360" s="186">
        <v>0</v>
      </c>
      <c r="Q360" s="186">
        <v>28420</v>
      </c>
      <c r="R360" s="319"/>
      <c r="S360" s="234"/>
      <c r="T360" s="234"/>
    </row>
    <row r="361" spans="1:20" ht="36" customHeight="1">
      <c r="A361" s="368"/>
      <c r="B361" s="368"/>
      <c r="C361" s="368"/>
      <c r="D361" s="368"/>
      <c r="E361" s="368"/>
      <c r="F361" s="368"/>
      <c r="G361" s="368"/>
      <c r="H361" s="368"/>
      <c r="I361" s="368"/>
      <c r="J361" s="368"/>
      <c r="K361" s="368"/>
      <c r="L361" s="368"/>
      <c r="M361" s="368"/>
      <c r="N361" s="368"/>
      <c r="O361" s="368"/>
      <c r="P361" s="368"/>
      <c r="Q361" s="368"/>
    </row>
    <row r="362" spans="1:20" s="161" customFormat="1" ht="32.1" customHeight="1">
      <c r="A362" s="55" t="s">
        <v>638</v>
      </c>
      <c r="B362" s="374" t="s">
        <v>1083</v>
      </c>
      <c r="C362" s="375"/>
      <c r="D362" s="375"/>
      <c r="E362" s="375"/>
      <c r="F362" s="375"/>
      <c r="G362" s="375"/>
      <c r="H362" s="375"/>
      <c r="I362" s="375"/>
      <c r="J362" s="375"/>
      <c r="K362" s="376"/>
      <c r="L362" s="377" t="s">
        <v>437</v>
      </c>
      <c r="M362" s="377"/>
      <c r="N362" s="377"/>
      <c r="O362" s="377" t="s">
        <v>501</v>
      </c>
      <c r="P362" s="377"/>
      <c r="Q362" s="377"/>
      <c r="R362" s="378" t="s">
        <v>20</v>
      </c>
    </row>
    <row r="363" spans="1:20" s="161" customFormat="1" ht="42" customHeight="1">
      <c r="A363" s="162" t="s">
        <v>7</v>
      </c>
      <c r="B363" s="163" t="s">
        <v>42</v>
      </c>
      <c r="C363" s="163" t="s">
        <v>4</v>
      </c>
      <c r="D363" s="164" t="s">
        <v>5</v>
      </c>
      <c r="E363" s="164" t="s">
        <v>6</v>
      </c>
      <c r="F363" s="164" t="s">
        <v>8</v>
      </c>
      <c r="G363" s="164" t="s">
        <v>9</v>
      </c>
      <c r="H363" s="164" t="s">
        <v>1025</v>
      </c>
      <c r="I363" s="164" t="s">
        <v>10</v>
      </c>
      <c r="J363" s="164" t="s">
        <v>11</v>
      </c>
      <c r="K363" s="162" t="s">
        <v>12</v>
      </c>
      <c r="L363" s="165" t="s">
        <v>13</v>
      </c>
      <c r="M363" s="165" t="s">
        <v>14</v>
      </c>
      <c r="N363" s="165" t="s">
        <v>15</v>
      </c>
      <c r="O363" s="165" t="s">
        <v>13</v>
      </c>
      <c r="P363" s="165" t="s">
        <v>14</v>
      </c>
      <c r="Q363" s="165" t="s">
        <v>3</v>
      </c>
      <c r="R363" s="379"/>
    </row>
    <row r="364" spans="1:20" s="161" customFormat="1" ht="12.75" customHeight="1">
      <c r="A364" s="166">
        <v>1</v>
      </c>
      <c r="B364" s="164" t="s">
        <v>1084</v>
      </c>
      <c r="C364" s="167" t="s">
        <v>1049</v>
      </c>
      <c r="D364" s="167" t="s">
        <v>1085</v>
      </c>
      <c r="E364" s="167" t="s">
        <v>1074</v>
      </c>
      <c r="F364" s="167" t="s">
        <v>92</v>
      </c>
      <c r="G364" s="167" t="s">
        <v>93</v>
      </c>
      <c r="H364" s="167" t="s">
        <v>1086</v>
      </c>
      <c r="I364" s="167" t="s">
        <v>1087</v>
      </c>
      <c r="J364" s="167" t="s">
        <v>241</v>
      </c>
      <c r="K364" s="167" t="s">
        <v>1040</v>
      </c>
      <c r="L364" s="12">
        <v>19075</v>
      </c>
      <c r="M364" s="12">
        <v>0</v>
      </c>
      <c r="N364" s="12">
        <f t="shared" ref="N364" si="89">L364+M364</f>
        <v>19075</v>
      </c>
      <c r="O364" s="12">
        <v>19075</v>
      </c>
      <c r="P364" s="12">
        <v>0</v>
      </c>
      <c r="Q364" s="12">
        <f t="shared" ref="Q364" si="90">O364+P364</f>
        <v>19075</v>
      </c>
      <c r="R364" s="60" t="s">
        <v>507</v>
      </c>
    </row>
    <row r="365" spans="1:20" s="161" customFormat="1" ht="12.75" customHeight="1">
      <c r="A365" s="396"/>
      <c r="B365" s="397"/>
      <c r="C365" s="397"/>
      <c r="D365" s="397"/>
      <c r="E365" s="397"/>
      <c r="F365" s="397"/>
      <c r="G365" s="397"/>
      <c r="H365" s="397"/>
      <c r="I365" s="397"/>
      <c r="J365" s="397"/>
      <c r="K365" s="398"/>
      <c r="L365" s="18">
        <f>SUM(L364)</f>
        <v>19075</v>
      </c>
      <c r="M365" s="18">
        <f t="shared" ref="M365:Q365" si="91">SUM(M364)</f>
        <v>0</v>
      </c>
      <c r="N365" s="18">
        <f t="shared" si="91"/>
        <v>19075</v>
      </c>
      <c r="O365" s="18">
        <f t="shared" si="91"/>
        <v>19075</v>
      </c>
      <c r="P365" s="18">
        <f t="shared" si="91"/>
        <v>0</v>
      </c>
      <c r="Q365" s="18">
        <f t="shared" si="91"/>
        <v>19075</v>
      </c>
      <c r="R365" s="317"/>
    </row>
    <row r="366" spans="1:20" ht="36" customHeight="1">
      <c r="A366" s="368"/>
      <c r="B366" s="368"/>
      <c r="C366" s="368"/>
      <c r="D366" s="368"/>
      <c r="E366" s="368"/>
      <c r="F366" s="368"/>
      <c r="G366" s="368"/>
      <c r="H366" s="368"/>
      <c r="I366" s="368"/>
      <c r="J366" s="368"/>
      <c r="K366" s="368"/>
      <c r="L366" s="368"/>
      <c r="M366" s="368"/>
      <c r="N366" s="368"/>
      <c r="O366" s="368"/>
      <c r="P366" s="368"/>
      <c r="Q366" s="368"/>
    </row>
    <row r="367" spans="1:20" s="161" customFormat="1" ht="32.1" customHeight="1">
      <c r="A367" s="55" t="s">
        <v>1150</v>
      </c>
      <c r="B367" s="374" t="s">
        <v>1088</v>
      </c>
      <c r="C367" s="375"/>
      <c r="D367" s="375"/>
      <c r="E367" s="375"/>
      <c r="F367" s="375"/>
      <c r="G367" s="375"/>
      <c r="H367" s="375"/>
      <c r="I367" s="375"/>
      <c r="J367" s="375"/>
      <c r="K367" s="376"/>
      <c r="L367" s="377" t="s">
        <v>437</v>
      </c>
      <c r="M367" s="377"/>
      <c r="N367" s="377"/>
      <c r="O367" s="377" t="s">
        <v>45</v>
      </c>
      <c r="P367" s="377"/>
      <c r="Q367" s="377"/>
      <c r="R367" s="378" t="s">
        <v>20</v>
      </c>
    </row>
    <row r="368" spans="1:20" s="161" customFormat="1" ht="42" customHeight="1">
      <c r="A368" s="162" t="s">
        <v>7</v>
      </c>
      <c r="B368" s="163" t="s">
        <v>42</v>
      </c>
      <c r="C368" s="163" t="s">
        <v>4</v>
      </c>
      <c r="D368" s="164" t="s">
        <v>5</v>
      </c>
      <c r="E368" s="164" t="s">
        <v>6</v>
      </c>
      <c r="F368" s="164" t="s">
        <v>8</v>
      </c>
      <c r="G368" s="164" t="s">
        <v>9</v>
      </c>
      <c r="H368" s="164" t="s">
        <v>1025</v>
      </c>
      <c r="I368" s="164" t="s">
        <v>10</v>
      </c>
      <c r="J368" s="164" t="s">
        <v>11</v>
      </c>
      <c r="K368" s="162" t="s">
        <v>12</v>
      </c>
      <c r="L368" s="165" t="s">
        <v>13</v>
      </c>
      <c r="M368" s="165" t="s">
        <v>14</v>
      </c>
      <c r="N368" s="165" t="s">
        <v>15</v>
      </c>
      <c r="O368" s="165" t="s">
        <v>13</v>
      </c>
      <c r="P368" s="165" t="s">
        <v>14</v>
      </c>
      <c r="Q368" s="165" t="s">
        <v>3</v>
      </c>
      <c r="R368" s="379"/>
    </row>
    <row r="369" spans="1:18" s="161" customFormat="1" ht="12.75" customHeight="1">
      <c r="A369" s="166">
        <v>1</v>
      </c>
      <c r="B369" s="164" t="s">
        <v>1089</v>
      </c>
      <c r="C369" s="167" t="s">
        <v>380</v>
      </c>
      <c r="D369" s="167" t="s">
        <v>1034</v>
      </c>
      <c r="E369" s="167" t="s">
        <v>728</v>
      </c>
      <c r="F369" s="167" t="s">
        <v>92</v>
      </c>
      <c r="G369" s="167" t="s">
        <v>93</v>
      </c>
      <c r="H369" s="167" t="s">
        <v>1090</v>
      </c>
      <c r="I369" s="167" t="s">
        <v>1091</v>
      </c>
      <c r="J369" s="167" t="s">
        <v>241</v>
      </c>
      <c r="K369" s="167" t="s">
        <v>248</v>
      </c>
      <c r="L369" s="12">
        <v>13341</v>
      </c>
      <c r="M369" s="12">
        <v>0</v>
      </c>
      <c r="N369" s="12">
        <f t="shared" ref="N369:N370" si="92">L369+M369</f>
        <v>13341</v>
      </c>
      <c r="O369" s="12">
        <v>13341</v>
      </c>
      <c r="P369" s="12">
        <v>0</v>
      </c>
      <c r="Q369" s="12">
        <f t="shared" ref="Q369:Q370" si="93">O369+P369</f>
        <v>13341</v>
      </c>
      <c r="R369" s="60" t="s">
        <v>507</v>
      </c>
    </row>
    <row r="370" spans="1:18" s="161" customFormat="1" ht="12.75" customHeight="1">
      <c r="A370" s="166">
        <v>2</v>
      </c>
      <c r="B370" s="164" t="s">
        <v>1089</v>
      </c>
      <c r="C370" s="167" t="s">
        <v>380</v>
      </c>
      <c r="D370" s="167" t="s">
        <v>1034</v>
      </c>
      <c r="E370" s="167" t="s">
        <v>728</v>
      </c>
      <c r="F370" s="168" t="s">
        <v>92</v>
      </c>
      <c r="G370" s="167" t="s">
        <v>93</v>
      </c>
      <c r="H370" s="168" t="s">
        <v>1092</v>
      </c>
      <c r="I370" s="168" t="s">
        <v>1093</v>
      </c>
      <c r="J370" s="167" t="s">
        <v>241</v>
      </c>
      <c r="K370" s="167" t="s">
        <v>705</v>
      </c>
      <c r="L370" s="12">
        <v>26426</v>
      </c>
      <c r="M370" s="12">
        <v>0</v>
      </c>
      <c r="N370" s="12">
        <f t="shared" si="92"/>
        <v>26426</v>
      </c>
      <c r="O370" s="12">
        <v>26426</v>
      </c>
      <c r="P370" s="12">
        <v>0</v>
      </c>
      <c r="Q370" s="12">
        <f t="shared" si="93"/>
        <v>26426</v>
      </c>
      <c r="R370" s="60" t="s">
        <v>507</v>
      </c>
    </row>
    <row r="371" spans="1:18" s="161" customFormat="1" ht="12.75" customHeight="1">
      <c r="A371" s="396"/>
      <c r="B371" s="397"/>
      <c r="C371" s="397"/>
      <c r="D371" s="397"/>
      <c r="E371" s="397"/>
      <c r="F371" s="397"/>
      <c r="G371" s="397"/>
      <c r="H371" s="397"/>
      <c r="I371" s="397"/>
      <c r="J371" s="397"/>
      <c r="K371" s="398"/>
      <c r="L371" s="18">
        <f t="shared" ref="L371:M371" si="94">SUM(L369:L370)</f>
        <v>39767</v>
      </c>
      <c r="M371" s="18">
        <f t="shared" si="94"/>
        <v>0</v>
      </c>
      <c r="N371" s="18">
        <f>SUM(N369:N370)</f>
        <v>39767</v>
      </c>
      <c r="O371" s="18">
        <f t="shared" ref="O371:Q371" si="95">SUM(O369:O370)</f>
        <v>39767</v>
      </c>
      <c r="P371" s="18">
        <f t="shared" si="95"/>
        <v>0</v>
      </c>
      <c r="Q371" s="18">
        <f t="shared" si="95"/>
        <v>39767</v>
      </c>
      <c r="R371" s="317"/>
    </row>
    <row r="372" spans="1:18" ht="36" customHeight="1">
      <c r="A372" s="368"/>
      <c r="B372" s="368"/>
      <c r="C372" s="368"/>
      <c r="D372" s="368"/>
      <c r="E372" s="368"/>
      <c r="F372" s="368"/>
      <c r="G372" s="368"/>
      <c r="H372" s="368"/>
      <c r="I372" s="368"/>
      <c r="J372" s="368"/>
      <c r="K372" s="368"/>
      <c r="L372" s="368"/>
      <c r="M372" s="368"/>
      <c r="N372" s="368"/>
      <c r="O372" s="368"/>
      <c r="P372" s="368"/>
      <c r="Q372" s="368"/>
    </row>
    <row r="373" spans="1:18" s="161" customFormat="1" ht="32.1" customHeight="1">
      <c r="A373" s="55" t="s">
        <v>4925</v>
      </c>
      <c r="B373" s="374" t="s">
        <v>1094</v>
      </c>
      <c r="C373" s="375"/>
      <c r="D373" s="375"/>
      <c r="E373" s="375"/>
      <c r="F373" s="375"/>
      <c r="G373" s="375"/>
      <c r="H373" s="375"/>
      <c r="I373" s="375"/>
      <c r="J373" s="375"/>
      <c r="K373" s="376"/>
      <c r="L373" s="377" t="s">
        <v>437</v>
      </c>
      <c r="M373" s="377"/>
      <c r="N373" s="377"/>
      <c r="O373" s="377" t="s">
        <v>45</v>
      </c>
      <c r="P373" s="377"/>
      <c r="Q373" s="377"/>
      <c r="R373" s="378" t="s">
        <v>20</v>
      </c>
    </row>
    <row r="374" spans="1:18" s="161" customFormat="1" ht="42" customHeight="1">
      <c r="A374" s="162" t="s">
        <v>7</v>
      </c>
      <c r="B374" s="163" t="s">
        <v>42</v>
      </c>
      <c r="C374" s="163" t="s">
        <v>4</v>
      </c>
      <c r="D374" s="164" t="s">
        <v>5</v>
      </c>
      <c r="E374" s="164" t="s">
        <v>6</v>
      </c>
      <c r="F374" s="164" t="s">
        <v>8</v>
      </c>
      <c r="G374" s="164" t="s">
        <v>9</v>
      </c>
      <c r="H374" s="164" t="s">
        <v>1025</v>
      </c>
      <c r="I374" s="164" t="s">
        <v>10</v>
      </c>
      <c r="J374" s="164" t="s">
        <v>11</v>
      </c>
      <c r="K374" s="162" t="s">
        <v>12</v>
      </c>
      <c r="L374" s="165" t="s">
        <v>13</v>
      </c>
      <c r="M374" s="165" t="s">
        <v>14</v>
      </c>
      <c r="N374" s="165" t="s">
        <v>15</v>
      </c>
      <c r="O374" s="165" t="s">
        <v>13</v>
      </c>
      <c r="P374" s="165" t="s">
        <v>14</v>
      </c>
      <c r="Q374" s="165" t="s">
        <v>3</v>
      </c>
      <c r="R374" s="379"/>
    </row>
    <row r="375" spans="1:18" s="161" customFormat="1" ht="12.75" customHeight="1">
      <c r="A375" s="166">
        <v>1</v>
      </c>
      <c r="B375" s="164" t="s">
        <v>1095</v>
      </c>
      <c r="C375" s="167" t="s">
        <v>1049</v>
      </c>
      <c r="D375" s="167" t="s">
        <v>1096</v>
      </c>
      <c r="E375" s="167" t="s">
        <v>26</v>
      </c>
      <c r="F375" s="167" t="s">
        <v>92</v>
      </c>
      <c r="G375" s="167" t="s">
        <v>93</v>
      </c>
      <c r="H375" s="167" t="s">
        <v>1097</v>
      </c>
      <c r="I375" s="131">
        <v>2248477</v>
      </c>
      <c r="J375" s="167" t="s">
        <v>1098</v>
      </c>
      <c r="K375" s="167" t="s">
        <v>1099</v>
      </c>
      <c r="L375" s="12">
        <v>35468</v>
      </c>
      <c r="M375" s="12">
        <v>43350</v>
      </c>
      <c r="N375" s="12">
        <f t="shared" ref="N375" si="96">L375+M375</f>
        <v>78818</v>
      </c>
      <c r="O375" s="12">
        <v>35468</v>
      </c>
      <c r="P375" s="12">
        <v>43350</v>
      </c>
      <c r="Q375" s="12">
        <f t="shared" ref="Q375" si="97">O375+P375</f>
        <v>78818</v>
      </c>
      <c r="R375" s="60" t="s">
        <v>507</v>
      </c>
    </row>
    <row r="376" spans="1:18" s="161" customFormat="1" ht="12.75" customHeight="1">
      <c r="A376" s="396"/>
      <c r="B376" s="397"/>
      <c r="C376" s="397"/>
      <c r="D376" s="397"/>
      <c r="E376" s="397"/>
      <c r="F376" s="397"/>
      <c r="G376" s="397"/>
      <c r="H376" s="397"/>
      <c r="I376" s="397"/>
      <c r="J376" s="397"/>
      <c r="K376" s="398"/>
      <c r="L376" s="18">
        <f t="shared" ref="L376:Q376" si="98">SUM(L375:L375)</f>
        <v>35468</v>
      </c>
      <c r="M376" s="18">
        <f t="shared" si="98"/>
        <v>43350</v>
      </c>
      <c r="N376" s="18">
        <f t="shared" si="98"/>
        <v>78818</v>
      </c>
      <c r="O376" s="18">
        <f t="shared" si="98"/>
        <v>35468</v>
      </c>
      <c r="P376" s="18">
        <f t="shared" si="98"/>
        <v>43350</v>
      </c>
      <c r="Q376" s="18">
        <f t="shared" si="98"/>
        <v>78818</v>
      </c>
      <c r="R376" s="317"/>
    </row>
    <row r="377" spans="1:18" ht="36" customHeight="1">
      <c r="A377" s="368"/>
      <c r="B377" s="368"/>
      <c r="C377" s="368"/>
      <c r="D377" s="368"/>
      <c r="E377" s="368"/>
      <c r="F377" s="368"/>
      <c r="G377" s="368"/>
      <c r="H377" s="368"/>
      <c r="I377" s="368"/>
      <c r="J377" s="368"/>
      <c r="K377" s="368"/>
      <c r="L377" s="368"/>
      <c r="M377" s="368"/>
      <c r="N377" s="368"/>
      <c r="O377" s="368"/>
      <c r="P377" s="368"/>
      <c r="Q377" s="368"/>
    </row>
    <row r="378" spans="1:18" s="161" customFormat="1" ht="32.1" customHeight="1">
      <c r="A378" s="55" t="s">
        <v>828</v>
      </c>
      <c r="B378" s="374" t="s">
        <v>1101</v>
      </c>
      <c r="C378" s="375"/>
      <c r="D378" s="375"/>
      <c r="E378" s="375"/>
      <c r="F378" s="375"/>
      <c r="G378" s="375"/>
      <c r="H378" s="375"/>
      <c r="I378" s="375"/>
      <c r="J378" s="375"/>
      <c r="K378" s="376"/>
      <c r="L378" s="377" t="s">
        <v>450</v>
      </c>
      <c r="M378" s="377"/>
      <c r="N378" s="377"/>
      <c r="O378" s="377" t="s">
        <v>451</v>
      </c>
      <c r="P378" s="377"/>
      <c r="Q378" s="377"/>
      <c r="R378" s="378" t="s">
        <v>20</v>
      </c>
    </row>
    <row r="379" spans="1:18" s="161" customFormat="1" ht="42" customHeight="1">
      <c r="A379" s="162" t="s">
        <v>7</v>
      </c>
      <c r="B379" s="163" t="s">
        <v>42</v>
      </c>
      <c r="C379" s="163" t="s">
        <v>4</v>
      </c>
      <c r="D379" s="164" t="s">
        <v>5</v>
      </c>
      <c r="E379" s="164" t="s">
        <v>6</v>
      </c>
      <c r="F379" s="164" t="s">
        <v>8</v>
      </c>
      <c r="G379" s="164" t="s">
        <v>9</v>
      </c>
      <c r="H379" s="164" t="s">
        <v>1025</v>
      </c>
      <c r="I379" s="164" t="s">
        <v>10</v>
      </c>
      <c r="J379" s="164" t="s">
        <v>11</v>
      </c>
      <c r="K379" s="162" t="s">
        <v>12</v>
      </c>
      <c r="L379" s="165" t="s">
        <v>13</v>
      </c>
      <c r="M379" s="165" t="s">
        <v>14</v>
      </c>
      <c r="N379" s="165" t="s">
        <v>15</v>
      </c>
      <c r="O379" s="165" t="s">
        <v>13</v>
      </c>
      <c r="P379" s="165" t="s">
        <v>14</v>
      </c>
      <c r="Q379" s="165" t="s">
        <v>3</v>
      </c>
      <c r="R379" s="379"/>
    </row>
    <row r="380" spans="1:18" s="161" customFormat="1" ht="12.75" customHeight="1">
      <c r="A380" s="166">
        <v>1</v>
      </c>
      <c r="B380" s="167" t="s">
        <v>1102</v>
      </c>
      <c r="C380" s="167" t="s">
        <v>1049</v>
      </c>
      <c r="D380" s="167" t="s">
        <v>1103</v>
      </c>
      <c r="E380" s="167" t="s">
        <v>550</v>
      </c>
      <c r="F380" s="167" t="s">
        <v>92</v>
      </c>
      <c r="G380" s="167" t="s">
        <v>93</v>
      </c>
      <c r="H380" s="167" t="s">
        <v>1104</v>
      </c>
      <c r="I380" s="167" t="s">
        <v>1105</v>
      </c>
      <c r="J380" s="167" t="s">
        <v>241</v>
      </c>
      <c r="K380" s="167" t="s">
        <v>667</v>
      </c>
      <c r="L380" s="12">
        <v>28096</v>
      </c>
      <c r="M380" s="12">
        <v>0</v>
      </c>
      <c r="N380" s="12">
        <f>L380+M380</f>
        <v>28096</v>
      </c>
      <c r="O380" s="12">
        <v>28096</v>
      </c>
      <c r="P380" s="12">
        <v>0</v>
      </c>
      <c r="Q380" s="12">
        <f>O380+P380</f>
        <v>28096</v>
      </c>
      <c r="R380" s="60" t="s">
        <v>507</v>
      </c>
    </row>
    <row r="381" spans="1:18" s="161" customFormat="1" ht="12.75" customHeight="1">
      <c r="A381" s="396"/>
      <c r="B381" s="397"/>
      <c r="C381" s="397"/>
      <c r="D381" s="397"/>
      <c r="E381" s="397"/>
      <c r="F381" s="397"/>
      <c r="G381" s="397"/>
      <c r="H381" s="397"/>
      <c r="I381" s="397"/>
      <c r="J381" s="397"/>
      <c r="K381" s="398"/>
      <c r="L381" s="18">
        <f>SUM(L380)</f>
        <v>28096</v>
      </c>
      <c r="M381" s="18">
        <f t="shared" ref="M381:Q381" si="99">SUM(M380)</f>
        <v>0</v>
      </c>
      <c r="N381" s="18">
        <f t="shared" si="99"/>
        <v>28096</v>
      </c>
      <c r="O381" s="18">
        <f t="shared" si="99"/>
        <v>28096</v>
      </c>
      <c r="P381" s="18">
        <f t="shared" si="99"/>
        <v>0</v>
      </c>
      <c r="Q381" s="18">
        <f t="shared" si="99"/>
        <v>28096</v>
      </c>
      <c r="R381" s="317"/>
    </row>
    <row r="382" spans="1:18" ht="36" customHeight="1">
      <c r="A382" s="368"/>
      <c r="B382" s="368"/>
      <c r="C382" s="368"/>
      <c r="D382" s="368"/>
      <c r="E382" s="368"/>
      <c r="F382" s="368"/>
      <c r="G382" s="368"/>
      <c r="H382" s="368"/>
      <c r="I382" s="368"/>
      <c r="J382" s="368"/>
      <c r="K382" s="368"/>
      <c r="L382" s="368"/>
      <c r="M382" s="368"/>
      <c r="N382" s="368"/>
      <c r="O382" s="368"/>
      <c r="P382" s="368"/>
      <c r="Q382" s="368"/>
    </row>
    <row r="383" spans="1:18" ht="32.1" customHeight="1">
      <c r="A383" s="210" t="s">
        <v>1099</v>
      </c>
      <c r="B383" s="426" t="s">
        <v>736</v>
      </c>
      <c r="C383" s="427"/>
      <c r="D383" s="427"/>
      <c r="E383" s="427"/>
      <c r="F383" s="427"/>
      <c r="G383" s="427"/>
      <c r="H383" s="427"/>
      <c r="I383" s="427"/>
      <c r="J383" s="427"/>
      <c r="K383" s="428"/>
      <c r="L383" s="414" t="s">
        <v>243</v>
      </c>
      <c r="M383" s="415"/>
      <c r="N383" s="416"/>
      <c r="O383" s="414" t="s">
        <v>204</v>
      </c>
      <c r="P383" s="415"/>
      <c r="Q383" s="416"/>
      <c r="R383" s="378" t="s">
        <v>20</v>
      </c>
    </row>
    <row r="384" spans="1:18" ht="42" customHeight="1">
      <c r="A384" s="56" t="s">
        <v>7</v>
      </c>
      <c r="B384" s="57" t="s">
        <v>29</v>
      </c>
      <c r="C384" s="57" t="s">
        <v>4</v>
      </c>
      <c r="D384" s="58" t="s">
        <v>5</v>
      </c>
      <c r="E384" s="58" t="s">
        <v>6</v>
      </c>
      <c r="F384" s="58" t="s">
        <v>8</v>
      </c>
      <c r="G384" s="58" t="s">
        <v>9</v>
      </c>
      <c r="H384" s="58" t="s">
        <v>22</v>
      </c>
      <c r="I384" s="58" t="s">
        <v>10</v>
      </c>
      <c r="J384" s="58" t="s">
        <v>11</v>
      </c>
      <c r="K384" s="56" t="s">
        <v>12</v>
      </c>
      <c r="L384" s="62" t="s">
        <v>13</v>
      </c>
      <c r="M384" s="56" t="s">
        <v>14</v>
      </c>
      <c r="N384" s="56" t="s">
        <v>3</v>
      </c>
      <c r="O384" s="62" t="s">
        <v>13</v>
      </c>
      <c r="P384" s="56" t="s">
        <v>14</v>
      </c>
      <c r="Q384" s="56" t="s">
        <v>3</v>
      </c>
      <c r="R384" s="379"/>
    </row>
    <row r="385" spans="1:20" ht="13.8">
      <c r="A385" s="60">
        <v>1</v>
      </c>
      <c r="B385" s="22" t="s">
        <v>1368</v>
      </c>
      <c r="C385" s="199" t="s">
        <v>1369</v>
      </c>
      <c r="D385" s="93" t="s">
        <v>963</v>
      </c>
      <c r="E385" s="23">
        <v>29</v>
      </c>
      <c r="F385" s="23" t="s">
        <v>192</v>
      </c>
      <c r="G385" s="23" t="s">
        <v>1307</v>
      </c>
      <c r="H385" s="95" t="s">
        <v>1370</v>
      </c>
      <c r="I385" s="23" t="s">
        <v>1371</v>
      </c>
      <c r="J385" s="23" t="s">
        <v>315</v>
      </c>
      <c r="K385" s="34">
        <v>33</v>
      </c>
      <c r="L385" s="17">
        <v>500</v>
      </c>
      <c r="M385" s="24">
        <v>0</v>
      </c>
      <c r="N385" s="17">
        <f>L385+M385</f>
        <v>500</v>
      </c>
      <c r="O385" s="17">
        <v>500</v>
      </c>
      <c r="P385" s="24">
        <v>0</v>
      </c>
      <c r="Q385" s="17">
        <f>O385+P385</f>
        <v>500</v>
      </c>
      <c r="R385" s="60" t="s">
        <v>1367</v>
      </c>
    </row>
    <row r="386" spans="1:20" ht="13.8">
      <c r="A386" s="60">
        <f>A385+1</f>
        <v>2</v>
      </c>
      <c r="B386" s="22" t="s">
        <v>1368</v>
      </c>
      <c r="C386" s="199" t="s">
        <v>1369</v>
      </c>
      <c r="D386" s="93" t="s">
        <v>963</v>
      </c>
      <c r="E386" s="23">
        <v>29</v>
      </c>
      <c r="F386" s="23" t="s">
        <v>192</v>
      </c>
      <c r="G386" s="23" t="s">
        <v>1307</v>
      </c>
      <c r="H386" s="13" t="s">
        <v>1372</v>
      </c>
      <c r="I386" s="23" t="s">
        <v>1373</v>
      </c>
      <c r="J386" s="23" t="s">
        <v>315</v>
      </c>
      <c r="K386" s="34">
        <v>33</v>
      </c>
      <c r="L386" s="17">
        <v>300</v>
      </c>
      <c r="M386" s="24">
        <v>0</v>
      </c>
      <c r="N386" s="17">
        <f t="shared" ref="N386:N448" si="100">L386+M386</f>
        <v>300</v>
      </c>
      <c r="O386" s="17">
        <v>300</v>
      </c>
      <c r="P386" s="24">
        <v>0</v>
      </c>
      <c r="Q386" s="17">
        <f t="shared" ref="Q386:Q448" si="101">O386+P386</f>
        <v>300</v>
      </c>
      <c r="R386" s="60" t="s">
        <v>1367</v>
      </c>
    </row>
    <row r="387" spans="1:20" ht="13.8">
      <c r="A387" s="60">
        <f>A386+1</f>
        <v>3</v>
      </c>
      <c r="B387" s="22" t="s">
        <v>1368</v>
      </c>
      <c r="C387" s="199" t="s">
        <v>1369</v>
      </c>
      <c r="D387" s="93" t="s">
        <v>1327</v>
      </c>
      <c r="E387" s="23">
        <v>20</v>
      </c>
      <c r="F387" s="23" t="s">
        <v>192</v>
      </c>
      <c r="G387" s="23" t="s">
        <v>1307</v>
      </c>
      <c r="H387" s="95" t="s">
        <v>1374</v>
      </c>
      <c r="I387" s="23" t="s">
        <v>1375</v>
      </c>
      <c r="J387" s="23" t="s">
        <v>315</v>
      </c>
      <c r="K387" s="34">
        <v>33</v>
      </c>
      <c r="L387" s="17">
        <v>2000</v>
      </c>
      <c r="M387" s="24">
        <v>0</v>
      </c>
      <c r="N387" s="17">
        <f t="shared" si="100"/>
        <v>2000</v>
      </c>
      <c r="O387" s="17">
        <v>2000</v>
      </c>
      <c r="P387" s="24">
        <v>0</v>
      </c>
      <c r="Q387" s="17">
        <f t="shared" si="101"/>
        <v>2000</v>
      </c>
      <c r="R387" s="60" t="s">
        <v>1367</v>
      </c>
    </row>
    <row r="388" spans="1:20" ht="13.8">
      <c r="A388" s="60">
        <f t="shared" ref="A388:A448" si="102">A387+1</f>
        <v>4</v>
      </c>
      <c r="B388" s="22" t="s">
        <v>1368</v>
      </c>
      <c r="C388" s="199" t="s">
        <v>1369</v>
      </c>
      <c r="D388" s="93" t="s">
        <v>1327</v>
      </c>
      <c r="E388" s="23">
        <v>20</v>
      </c>
      <c r="F388" s="23" t="s">
        <v>192</v>
      </c>
      <c r="G388" s="23" t="s">
        <v>1307</v>
      </c>
      <c r="H388" s="95" t="s">
        <v>1376</v>
      </c>
      <c r="I388" s="23" t="s">
        <v>1377</v>
      </c>
      <c r="J388" s="23" t="s">
        <v>315</v>
      </c>
      <c r="K388" s="34">
        <v>33</v>
      </c>
      <c r="L388" s="17">
        <v>500</v>
      </c>
      <c r="M388" s="24">
        <v>0</v>
      </c>
      <c r="N388" s="17">
        <f t="shared" si="100"/>
        <v>500</v>
      </c>
      <c r="O388" s="17">
        <v>500</v>
      </c>
      <c r="P388" s="24">
        <v>0</v>
      </c>
      <c r="Q388" s="17">
        <f t="shared" si="101"/>
        <v>500</v>
      </c>
      <c r="R388" s="60" t="s">
        <v>1367</v>
      </c>
    </row>
    <row r="389" spans="1:20" ht="13.8">
      <c r="A389" s="60">
        <f t="shared" si="102"/>
        <v>5</v>
      </c>
      <c r="B389" s="22" t="s">
        <v>1368</v>
      </c>
      <c r="C389" s="199" t="s">
        <v>1369</v>
      </c>
      <c r="D389" s="93" t="s">
        <v>1327</v>
      </c>
      <c r="E389" s="23" t="s">
        <v>1378</v>
      </c>
      <c r="F389" s="23" t="s">
        <v>192</v>
      </c>
      <c r="G389" s="23" t="s">
        <v>1307</v>
      </c>
      <c r="H389" s="95" t="s">
        <v>1379</v>
      </c>
      <c r="I389" s="23" t="s">
        <v>1380</v>
      </c>
      <c r="J389" s="23" t="s">
        <v>315</v>
      </c>
      <c r="K389" s="34">
        <v>33</v>
      </c>
      <c r="L389" s="17">
        <v>1000</v>
      </c>
      <c r="M389" s="24">
        <v>0</v>
      </c>
      <c r="N389" s="17">
        <f t="shared" si="100"/>
        <v>1000</v>
      </c>
      <c r="O389" s="17">
        <v>1000</v>
      </c>
      <c r="P389" s="24">
        <v>0</v>
      </c>
      <c r="Q389" s="17">
        <f t="shared" si="101"/>
        <v>1000</v>
      </c>
      <c r="R389" s="60" t="s">
        <v>1367</v>
      </c>
    </row>
    <row r="390" spans="1:20" ht="13.8">
      <c r="A390" s="60">
        <f t="shared" si="102"/>
        <v>6</v>
      </c>
      <c r="B390" s="22" t="s">
        <v>1368</v>
      </c>
      <c r="C390" s="199" t="s">
        <v>1369</v>
      </c>
      <c r="D390" s="93" t="s">
        <v>1327</v>
      </c>
      <c r="E390" s="23">
        <v>22</v>
      </c>
      <c r="F390" s="23" t="s">
        <v>192</v>
      </c>
      <c r="G390" s="23" t="s">
        <v>1307</v>
      </c>
      <c r="H390" s="95" t="s">
        <v>1381</v>
      </c>
      <c r="I390" s="23" t="s">
        <v>1382</v>
      </c>
      <c r="J390" s="23" t="s">
        <v>315</v>
      </c>
      <c r="K390" s="34">
        <v>33</v>
      </c>
      <c r="L390" s="17">
        <v>500</v>
      </c>
      <c r="M390" s="24">
        <v>0</v>
      </c>
      <c r="N390" s="17">
        <f t="shared" si="100"/>
        <v>500</v>
      </c>
      <c r="O390" s="17">
        <v>500</v>
      </c>
      <c r="P390" s="24">
        <v>0</v>
      </c>
      <c r="Q390" s="17">
        <f t="shared" si="101"/>
        <v>500</v>
      </c>
      <c r="R390" s="60" t="s">
        <v>1367</v>
      </c>
    </row>
    <row r="391" spans="1:20" ht="13.8">
      <c r="A391" s="60">
        <f t="shared" si="102"/>
        <v>7</v>
      </c>
      <c r="B391" s="22" t="s">
        <v>1368</v>
      </c>
      <c r="C391" s="199" t="s">
        <v>1369</v>
      </c>
      <c r="D391" s="93" t="s">
        <v>1327</v>
      </c>
      <c r="E391" s="23">
        <v>22</v>
      </c>
      <c r="F391" s="23" t="s">
        <v>192</v>
      </c>
      <c r="G391" s="23" t="s">
        <v>1307</v>
      </c>
      <c r="H391" s="95" t="s">
        <v>1383</v>
      </c>
      <c r="I391" s="23" t="s">
        <v>1384</v>
      </c>
      <c r="J391" s="23" t="s">
        <v>315</v>
      </c>
      <c r="K391" s="34">
        <v>33</v>
      </c>
      <c r="L391" s="17">
        <v>500</v>
      </c>
      <c r="M391" s="24">
        <v>0</v>
      </c>
      <c r="N391" s="17">
        <f t="shared" si="100"/>
        <v>500</v>
      </c>
      <c r="O391" s="17">
        <v>500</v>
      </c>
      <c r="P391" s="24">
        <v>0</v>
      </c>
      <c r="Q391" s="17">
        <f t="shared" si="101"/>
        <v>500</v>
      </c>
      <c r="R391" s="60" t="s">
        <v>1367</v>
      </c>
    </row>
    <row r="392" spans="1:20" ht="13.8">
      <c r="A392" s="60">
        <f t="shared" si="102"/>
        <v>8</v>
      </c>
      <c r="B392" s="22" t="s">
        <v>1368</v>
      </c>
      <c r="C392" s="199" t="s">
        <v>1369</v>
      </c>
      <c r="D392" s="93" t="s">
        <v>1385</v>
      </c>
      <c r="E392" s="23">
        <v>13</v>
      </c>
      <c r="F392" s="23" t="s">
        <v>192</v>
      </c>
      <c r="G392" s="23" t="s">
        <v>1307</v>
      </c>
      <c r="H392" s="95" t="s">
        <v>1386</v>
      </c>
      <c r="I392" s="23" t="s">
        <v>1387</v>
      </c>
      <c r="J392" s="23" t="s">
        <v>315</v>
      </c>
      <c r="K392" s="34">
        <v>33</v>
      </c>
      <c r="L392" s="17">
        <v>500</v>
      </c>
      <c r="M392" s="24">
        <v>0</v>
      </c>
      <c r="N392" s="17">
        <f t="shared" si="100"/>
        <v>500</v>
      </c>
      <c r="O392" s="17">
        <v>500</v>
      </c>
      <c r="P392" s="24">
        <v>0</v>
      </c>
      <c r="Q392" s="17">
        <f t="shared" si="101"/>
        <v>500</v>
      </c>
      <c r="R392" s="60" t="s">
        <v>1367</v>
      </c>
    </row>
    <row r="393" spans="1:20" ht="13.8">
      <c r="A393" s="60">
        <f t="shared" si="102"/>
        <v>9</v>
      </c>
      <c r="B393" s="22" t="s">
        <v>1368</v>
      </c>
      <c r="C393" s="200" t="s">
        <v>1369</v>
      </c>
      <c r="D393" s="58" t="s">
        <v>1388</v>
      </c>
      <c r="E393" s="23">
        <v>4</v>
      </c>
      <c r="F393" s="23" t="s">
        <v>192</v>
      </c>
      <c r="G393" s="23" t="s">
        <v>1307</v>
      </c>
      <c r="H393" s="201" t="s">
        <v>1389</v>
      </c>
      <c r="I393" s="23" t="s">
        <v>1390</v>
      </c>
      <c r="J393" s="23" t="s">
        <v>315</v>
      </c>
      <c r="K393" s="34">
        <v>33</v>
      </c>
      <c r="L393" s="17">
        <v>500</v>
      </c>
      <c r="M393" s="24">
        <v>0</v>
      </c>
      <c r="N393" s="17">
        <f t="shared" si="100"/>
        <v>500</v>
      </c>
      <c r="O393" s="17">
        <v>500</v>
      </c>
      <c r="P393" s="24">
        <v>0</v>
      </c>
      <c r="Q393" s="17">
        <f t="shared" si="101"/>
        <v>500</v>
      </c>
      <c r="R393" s="60" t="s">
        <v>1367</v>
      </c>
    </row>
    <row r="394" spans="1:20" s="203" customFormat="1" ht="13.8">
      <c r="A394" s="60">
        <f t="shared" si="102"/>
        <v>10</v>
      </c>
      <c r="B394" s="22" t="s">
        <v>1368</v>
      </c>
      <c r="C394" s="199" t="s">
        <v>1369</v>
      </c>
      <c r="D394" s="58" t="s">
        <v>1388</v>
      </c>
      <c r="E394" s="23" t="s">
        <v>1391</v>
      </c>
      <c r="F394" s="23" t="s">
        <v>192</v>
      </c>
      <c r="G394" s="23" t="s">
        <v>1307</v>
      </c>
      <c r="H394" s="95" t="s">
        <v>1392</v>
      </c>
      <c r="I394" s="23" t="s">
        <v>1393</v>
      </c>
      <c r="J394" s="23" t="s">
        <v>315</v>
      </c>
      <c r="K394" s="34">
        <v>33</v>
      </c>
      <c r="L394" s="17">
        <v>1500</v>
      </c>
      <c r="M394" s="24">
        <v>0</v>
      </c>
      <c r="N394" s="17">
        <f t="shared" si="100"/>
        <v>1500</v>
      </c>
      <c r="O394" s="17">
        <v>1500</v>
      </c>
      <c r="P394" s="24">
        <v>0</v>
      </c>
      <c r="Q394" s="17">
        <f t="shared" si="101"/>
        <v>1500</v>
      </c>
      <c r="R394" s="60" t="s">
        <v>1367</v>
      </c>
      <c r="S394" s="14"/>
      <c r="T394" s="202"/>
    </row>
    <row r="395" spans="1:20" s="203" customFormat="1" ht="13.8">
      <c r="A395" s="60">
        <f t="shared" si="102"/>
        <v>11</v>
      </c>
      <c r="B395" s="22" t="s">
        <v>1368</v>
      </c>
      <c r="C395" s="199" t="s">
        <v>1369</v>
      </c>
      <c r="D395" s="58" t="s">
        <v>1388</v>
      </c>
      <c r="E395" s="23" t="s">
        <v>1394</v>
      </c>
      <c r="F395" s="23" t="s">
        <v>192</v>
      </c>
      <c r="G395" s="23" t="s">
        <v>1307</v>
      </c>
      <c r="H395" s="95" t="s">
        <v>1395</v>
      </c>
      <c r="I395" s="23" t="s">
        <v>1396</v>
      </c>
      <c r="J395" s="23" t="s">
        <v>315</v>
      </c>
      <c r="K395" s="34">
        <v>33</v>
      </c>
      <c r="L395" s="17">
        <v>2000</v>
      </c>
      <c r="M395" s="24">
        <v>0</v>
      </c>
      <c r="N395" s="17">
        <f t="shared" si="100"/>
        <v>2000</v>
      </c>
      <c r="O395" s="17">
        <v>2000</v>
      </c>
      <c r="P395" s="24">
        <v>0</v>
      </c>
      <c r="Q395" s="17">
        <f t="shared" si="101"/>
        <v>2000</v>
      </c>
      <c r="R395" s="60" t="s">
        <v>1367</v>
      </c>
      <c r="S395" s="14"/>
      <c r="T395" s="202"/>
    </row>
    <row r="396" spans="1:20" s="203" customFormat="1" ht="13.8">
      <c r="A396" s="60">
        <f t="shared" si="102"/>
        <v>12</v>
      </c>
      <c r="B396" s="22" t="s">
        <v>1368</v>
      </c>
      <c r="C396" s="199" t="s">
        <v>1369</v>
      </c>
      <c r="D396" s="58" t="s">
        <v>1388</v>
      </c>
      <c r="E396" s="23" t="s">
        <v>1397</v>
      </c>
      <c r="F396" s="23" t="s">
        <v>192</v>
      </c>
      <c r="G396" s="23" t="s">
        <v>1307</v>
      </c>
      <c r="H396" s="95" t="s">
        <v>1398</v>
      </c>
      <c r="I396" s="23" t="s">
        <v>1399</v>
      </c>
      <c r="J396" s="23" t="s">
        <v>315</v>
      </c>
      <c r="K396" s="34">
        <v>33</v>
      </c>
      <c r="L396" s="17">
        <v>1500</v>
      </c>
      <c r="M396" s="24">
        <v>0</v>
      </c>
      <c r="N396" s="17">
        <f t="shared" si="100"/>
        <v>1500</v>
      </c>
      <c r="O396" s="17">
        <v>1500</v>
      </c>
      <c r="P396" s="24">
        <v>0</v>
      </c>
      <c r="Q396" s="17">
        <f t="shared" si="101"/>
        <v>1500</v>
      </c>
      <c r="R396" s="60" t="s">
        <v>1367</v>
      </c>
      <c r="S396" s="14"/>
      <c r="T396" s="202"/>
    </row>
    <row r="397" spans="1:20" s="203" customFormat="1" ht="13.8">
      <c r="A397" s="60">
        <f t="shared" si="102"/>
        <v>13</v>
      </c>
      <c r="B397" s="22" t="s">
        <v>1368</v>
      </c>
      <c r="C397" s="199" t="s">
        <v>1369</v>
      </c>
      <c r="D397" s="58" t="s">
        <v>1388</v>
      </c>
      <c r="E397" s="23" t="s">
        <v>1400</v>
      </c>
      <c r="F397" s="23" t="s">
        <v>192</v>
      </c>
      <c r="G397" s="23" t="s">
        <v>1307</v>
      </c>
      <c r="H397" s="95" t="s">
        <v>1401</v>
      </c>
      <c r="I397" s="23" t="s">
        <v>1402</v>
      </c>
      <c r="J397" s="23" t="s">
        <v>315</v>
      </c>
      <c r="K397" s="34">
        <v>33</v>
      </c>
      <c r="L397" s="17">
        <v>1500</v>
      </c>
      <c r="M397" s="24">
        <v>0</v>
      </c>
      <c r="N397" s="17">
        <f t="shared" si="100"/>
        <v>1500</v>
      </c>
      <c r="O397" s="17">
        <v>1500</v>
      </c>
      <c r="P397" s="24">
        <v>0</v>
      </c>
      <c r="Q397" s="17">
        <f t="shared" si="101"/>
        <v>1500</v>
      </c>
      <c r="R397" s="60" t="s">
        <v>1367</v>
      </c>
      <c r="S397" s="14"/>
      <c r="T397" s="202"/>
    </row>
    <row r="398" spans="1:20" s="203" customFormat="1" ht="13.8">
      <c r="A398" s="60">
        <f t="shared" si="102"/>
        <v>14</v>
      </c>
      <c r="B398" s="22" t="s">
        <v>1368</v>
      </c>
      <c r="C398" s="199" t="s">
        <v>1369</v>
      </c>
      <c r="D398" s="58" t="s">
        <v>518</v>
      </c>
      <c r="E398" s="23">
        <v>19</v>
      </c>
      <c r="F398" s="23" t="s">
        <v>192</v>
      </c>
      <c r="G398" s="23" t="s">
        <v>1307</v>
      </c>
      <c r="H398" s="95" t="s">
        <v>1403</v>
      </c>
      <c r="I398" s="23" t="s">
        <v>1404</v>
      </c>
      <c r="J398" s="23" t="s">
        <v>315</v>
      </c>
      <c r="K398" s="34">
        <v>3</v>
      </c>
      <c r="L398" s="17">
        <v>500</v>
      </c>
      <c r="M398" s="24">
        <v>0</v>
      </c>
      <c r="N398" s="17">
        <f t="shared" si="100"/>
        <v>500</v>
      </c>
      <c r="O398" s="17">
        <v>500</v>
      </c>
      <c r="P398" s="24">
        <v>0</v>
      </c>
      <c r="Q398" s="17">
        <f t="shared" si="101"/>
        <v>500</v>
      </c>
      <c r="R398" s="60" t="s">
        <v>1367</v>
      </c>
      <c r="S398" s="14"/>
      <c r="T398" s="202"/>
    </row>
    <row r="399" spans="1:20" s="203" customFormat="1" ht="13.8">
      <c r="A399" s="60">
        <f t="shared" si="102"/>
        <v>15</v>
      </c>
      <c r="B399" s="22" t="s">
        <v>1368</v>
      </c>
      <c r="C399" s="199" t="s">
        <v>1405</v>
      </c>
      <c r="D399" s="58" t="s">
        <v>1200</v>
      </c>
      <c r="E399" s="23" t="s">
        <v>1406</v>
      </c>
      <c r="F399" s="23" t="s">
        <v>192</v>
      </c>
      <c r="G399" s="23" t="s">
        <v>1307</v>
      </c>
      <c r="H399" s="95" t="s">
        <v>1407</v>
      </c>
      <c r="I399" s="23" t="s">
        <v>1408</v>
      </c>
      <c r="J399" s="23" t="s">
        <v>241</v>
      </c>
      <c r="K399" s="34">
        <v>14</v>
      </c>
      <c r="L399" s="17">
        <v>1500</v>
      </c>
      <c r="M399" s="24">
        <v>0</v>
      </c>
      <c r="N399" s="17">
        <f t="shared" si="100"/>
        <v>1500</v>
      </c>
      <c r="O399" s="17">
        <v>1500</v>
      </c>
      <c r="P399" s="24">
        <v>0</v>
      </c>
      <c r="Q399" s="17">
        <f t="shared" si="101"/>
        <v>1500</v>
      </c>
      <c r="R399" s="60" t="s">
        <v>1367</v>
      </c>
      <c r="S399" s="14"/>
      <c r="T399" s="202"/>
    </row>
    <row r="400" spans="1:20" s="203" customFormat="1" ht="13.8">
      <c r="A400" s="60">
        <f t="shared" si="102"/>
        <v>16</v>
      </c>
      <c r="B400" s="22" t="s">
        <v>1368</v>
      </c>
      <c r="C400" s="199" t="s">
        <v>1405</v>
      </c>
      <c r="D400" s="58" t="s">
        <v>1409</v>
      </c>
      <c r="E400" s="23"/>
      <c r="F400" s="23" t="s">
        <v>192</v>
      </c>
      <c r="G400" s="23" t="s">
        <v>1307</v>
      </c>
      <c r="H400" s="95" t="s">
        <v>1410</v>
      </c>
      <c r="I400" s="23" t="s">
        <v>1411</v>
      </c>
      <c r="J400" s="23" t="s">
        <v>241</v>
      </c>
      <c r="K400" s="34">
        <v>15</v>
      </c>
      <c r="L400" s="17">
        <v>4500</v>
      </c>
      <c r="M400" s="24">
        <v>0</v>
      </c>
      <c r="N400" s="17">
        <f t="shared" si="100"/>
        <v>4500</v>
      </c>
      <c r="O400" s="17">
        <v>4500</v>
      </c>
      <c r="P400" s="24">
        <v>0</v>
      </c>
      <c r="Q400" s="17">
        <f t="shared" si="101"/>
        <v>4500</v>
      </c>
      <c r="R400" s="60" t="s">
        <v>1367</v>
      </c>
      <c r="S400" s="14"/>
      <c r="T400" s="202"/>
    </row>
    <row r="401" spans="1:20" s="203" customFormat="1" ht="13.8">
      <c r="A401" s="60">
        <f t="shared" si="102"/>
        <v>17</v>
      </c>
      <c r="B401" s="22" t="s">
        <v>1368</v>
      </c>
      <c r="C401" s="199" t="s">
        <v>1405</v>
      </c>
      <c r="D401" s="58" t="s">
        <v>1412</v>
      </c>
      <c r="E401" s="23"/>
      <c r="F401" s="23" t="s">
        <v>192</v>
      </c>
      <c r="G401" s="23" t="s">
        <v>1307</v>
      </c>
      <c r="H401" s="95" t="s">
        <v>1413</v>
      </c>
      <c r="I401" s="23" t="s">
        <v>1414</v>
      </c>
      <c r="J401" s="23" t="s">
        <v>241</v>
      </c>
      <c r="K401" s="34">
        <v>10</v>
      </c>
      <c r="L401" s="17">
        <v>600</v>
      </c>
      <c r="M401" s="24">
        <v>0</v>
      </c>
      <c r="N401" s="17">
        <f t="shared" si="100"/>
        <v>600</v>
      </c>
      <c r="O401" s="17">
        <v>600</v>
      </c>
      <c r="P401" s="24">
        <v>0</v>
      </c>
      <c r="Q401" s="17">
        <f t="shared" si="101"/>
        <v>600</v>
      </c>
      <c r="R401" s="60" t="s">
        <v>1367</v>
      </c>
      <c r="S401" s="14"/>
      <c r="T401" s="202"/>
    </row>
    <row r="402" spans="1:20" s="203" customFormat="1" ht="13.8">
      <c r="A402" s="60">
        <f t="shared" si="102"/>
        <v>18</v>
      </c>
      <c r="B402" s="22" t="s">
        <v>1368</v>
      </c>
      <c r="C402" s="199" t="s">
        <v>1405</v>
      </c>
      <c r="D402" s="58" t="s">
        <v>1412</v>
      </c>
      <c r="E402" s="23"/>
      <c r="F402" s="23" t="s">
        <v>192</v>
      </c>
      <c r="G402" s="23" t="s">
        <v>1307</v>
      </c>
      <c r="H402" s="204" t="s">
        <v>1415</v>
      </c>
      <c r="I402" s="23" t="s">
        <v>1416</v>
      </c>
      <c r="J402" s="23" t="s">
        <v>241</v>
      </c>
      <c r="K402" s="34">
        <v>10</v>
      </c>
      <c r="L402" s="17">
        <v>600</v>
      </c>
      <c r="M402" s="24">
        <v>0</v>
      </c>
      <c r="N402" s="17">
        <f t="shared" si="100"/>
        <v>600</v>
      </c>
      <c r="O402" s="17">
        <v>600</v>
      </c>
      <c r="P402" s="24">
        <v>0</v>
      </c>
      <c r="Q402" s="17">
        <f t="shared" si="101"/>
        <v>600</v>
      </c>
      <c r="R402" s="60" t="s">
        <v>1367</v>
      </c>
      <c r="S402" s="14"/>
      <c r="T402" s="202"/>
    </row>
    <row r="403" spans="1:20" s="203" customFormat="1" ht="13.8">
      <c r="A403" s="60">
        <f t="shared" si="102"/>
        <v>19</v>
      </c>
      <c r="B403" s="22" t="s">
        <v>1368</v>
      </c>
      <c r="C403" s="235" t="s">
        <v>1405</v>
      </c>
      <c r="D403" s="236" t="s">
        <v>829</v>
      </c>
      <c r="E403" s="23"/>
      <c r="F403" s="23" t="s">
        <v>192</v>
      </c>
      <c r="G403" s="23" t="s">
        <v>1307</v>
      </c>
      <c r="H403" s="237" t="s">
        <v>1417</v>
      </c>
      <c r="I403" s="23" t="s">
        <v>1418</v>
      </c>
      <c r="J403" s="235" t="s">
        <v>241</v>
      </c>
      <c r="K403" s="34">
        <v>6</v>
      </c>
      <c r="L403" s="17">
        <v>1500</v>
      </c>
      <c r="M403" s="24">
        <v>0</v>
      </c>
      <c r="N403" s="17">
        <f t="shared" si="100"/>
        <v>1500</v>
      </c>
      <c r="O403" s="17">
        <v>1500</v>
      </c>
      <c r="P403" s="24">
        <v>0</v>
      </c>
      <c r="Q403" s="17">
        <f t="shared" si="101"/>
        <v>1500</v>
      </c>
      <c r="R403" s="60" t="s">
        <v>1367</v>
      </c>
      <c r="S403" s="14"/>
      <c r="T403" s="202"/>
    </row>
    <row r="404" spans="1:20" s="203" customFormat="1" ht="13.8">
      <c r="A404" s="60">
        <f t="shared" si="102"/>
        <v>20</v>
      </c>
      <c r="B404" s="22" t="s">
        <v>1368</v>
      </c>
      <c r="C404" s="235" t="s">
        <v>1405</v>
      </c>
      <c r="D404" s="236" t="s">
        <v>1315</v>
      </c>
      <c r="E404" s="23" t="s">
        <v>1419</v>
      </c>
      <c r="F404" s="23" t="s">
        <v>192</v>
      </c>
      <c r="G404" s="23" t="s">
        <v>1307</v>
      </c>
      <c r="H404" s="238" t="s">
        <v>1420</v>
      </c>
      <c r="I404" s="23" t="s">
        <v>1421</v>
      </c>
      <c r="J404" s="235" t="s">
        <v>241</v>
      </c>
      <c r="K404" s="34">
        <v>6</v>
      </c>
      <c r="L404" s="17">
        <v>2000</v>
      </c>
      <c r="M404" s="24">
        <v>0</v>
      </c>
      <c r="N404" s="17">
        <f t="shared" si="100"/>
        <v>2000</v>
      </c>
      <c r="O404" s="17">
        <v>2000</v>
      </c>
      <c r="P404" s="24">
        <v>0</v>
      </c>
      <c r="Q404" s="17">
        <f t="shared" si="101"/>
        <v>2000</v>
      </c>
      <c r="R404" s="60" t="s">
        <v>1367</v>
      </c>
      <c r="S404" s="14"/>
      <c r="T404" s="202"/>
    </row>
    <row r="405" spans="1:20" s="203" customFormat="1" ht="13.8">
      <c r="A405" s="60">
        <f t="shared" si="102"/>
        <v>21</v>
      </c>
      <c r="B405" s="22" t="s">
        <v>1368</v>
      </c>
      <c r="C405" s="235" t="s">
        <v>1405</v>
      </c>
      <c r="D405" s="236" t="s">
        <v>1422</v>
      </c>
      <c r="E405" s="23" t="s">
        <v>1423</v>
      </c>
      <c r="F405" s="23" t="s">
        <v>192</v>
      </c>
      <c r="G405" s="23" t="s">
        <v>1307</v>
      </c>
      <c r="H405" s="238" t="s">
        <v>1424</v>
      </c>
      <c r="I405" s="23" t="s">
        <v>1425</v>
      </c>
      <c r="J405" s="235" t="s">
        <v>241</v>
      </c>
      <c r="K405" s="34">
        <v>6</v>
      </c>
      <c r="L405" s="17">
        <v>1000</v>
      </c>
      <c r="M405" s="24">
        <v>0</v>
      </c>
      <c r="N405" s="17">
        <f t="shared" si="100"/>
        <v>1000</v>
      </c>
      <c r="O405" s="17">
        <v>1000</v>
      </c>
      <c r="P405" s="24">
        <v>0</v>
      </c>
      <c r="Q405" s="17">
        <f t="shared" si="101"/>
        <v>1000</v>
      </c>
      <c r="R405" s="60" t="s">
        <v>1367</v>
      </c>
      <c r="S405" s="14"/>
      <c r="T405" s="202"/>
    </row>
    <row r="406" spans="1:20" s="203" customFormat="1" ht="13.8">
      <c r="A406" s="60">
        <f t="shared" si="102"/>
        <v>22</v>
      </c>
      <c r="B406" s="22" t="s">
        <v>1368</v>
      </c>
      <c r="C406" s="235" t="s">
        <v>1405</v>
      </c>
      <c r="D406" s="236" t="s">
        <v>1426</v>
      </c>
      <c r="E406" s="23"/>
      <c r="F406" s="23" t="s">
        <v>192</v>
      </c>
      <c r="G406" s="23" t="s">
        <v>1307</v>
      </c>
      <c r="H406" s="238" t="s">
        <v>1427</v>
      </c>
      <c r="I406" s="23" t="s">
        <v>1428</v>
      </c>
      <c r="J406" s="235" t="s">
        <v>241</v>
      </c>
      <c r="K406" s="34">
        <v>5</v>
      </c>
      <c r="L406" s="17">
        <v>5500</v>
      </c>
      <c r="M406" s="24">
        <v>0</v>
      </c>
      <c r="N406" s="17">
        <f t="shared" si="100"/>
        <v>5500</v>
      </c>
      <c r="O406" s="17">
        <v>5500</v>
      </c>
      <c r="P406" s="24">
        <v>0</v>
      </c>
      <c r="Q406" s="17">
        <f t="shared" si="101"/>
        <v>5500</v>
      </c>
      <c r="R406" s="60" t="s">
        <v>1367</v>
      </c>
      <c r="S406" s="14"/>
      <c r="T406" s="202"/>
    </row>
    <row r="407" spans="1:20" s="203" customFormat="1" ht="13.8">
      <c r="A407" s="60">
        <f t="shared" si="102"/>
        <v>23</v>
      </c>
      <c r="B407" s="22" t="s">
        <v>1368</v>
      </c>
      <c r="C407" s="235" t="s">
        <v>1405</v>
      </c>
      <c r="D407" s="236" t="s">
        <v>1318</v>
      </c>
      <c r="E407" s="23"/>
      <c r="F407" s="23" t="s">
        <v>192</v>
      </c>
      <c r="G407" s="23" t="s">
        <v>1307</v>
      </c>
      <c r="H407" s="238" t="s">
        <v>1429</v>
      </c>
      <c r="I407" s="23" t="s">
        <v>1430</v>
      </c>
      <c r="J407" s="235" t="s">
        <v>241</v>
      </c>
      <c r="K407" s="34">
        <v>2.1</v>
      </c>
      <c r="L407" s="17">
        <v>4000</v>
      </c>
      <c r="M407" s="24">
        <v>0</v>
      </c>
      <c r="N407" s="17">
        <f t="shared" si="100"/>
        <v>4000</v>
      </c>
      <c r="O407" s="17">
        <v>4000</v>
      </c>
      <c r="P407" s="24">
        <v>0</v>
      </c>
      <c r="Q407" s="17">
        <f t="shared" si="101"/>
        <v>4000</v>
      </c>
      <c r="R407" s="60" t="s">
        <v>1367</v>
      </c>
      <c r="S407" s="14"/>
      <c r="T407" s="202"/>
    </row>
    <row r="408" spans="1:20" s="203" customFormat="1" ht="13.8">
      <c r="A408" s="60">
        <f t="shared" si="102"/>
        <v>24</v>
      </c>
      <c r="B408" s="22" t="s">
        <v>1368</v>
      </c>
      <c r="C408" s="235" t="s">
        <v>1405</v>
      </c>
      <c r="D408" s="236" t="s">
        <v>1431</v>
      </c>
      <c r="E408" s="23"/>
      <c r="F408" s="23" t="s">
        <v>192</v>
      </c>
      <c r="G408" s="23" t="s">
        <v>1307</v>
      </c>
      <c r="H408" s="238" t="s">
        <v>1432</v>
      </c>
      <c r="I408" s="23" t="s">
        <v>1433</v>
      </c>
      <c r="J408" s="235" t="s">
        <v>241</v>
      </c>
      <c r="K408" s="34">
        <v>6</v>
      </c>
      <c r="L408" s="17">
        <v>1000</v>
      </c>
      <c r="M408" s="24">
        <v>0</v>
      </c>
      <c r="N408" s="17">
        <f t="shared" si="100"/>
        <v>1000</v>
      </c>
      <c r="O408" s="17">
        <v>1000</v>
      </c>
      <c r="P408" s="24">
        <v>0</v>
      </c>
      <c r="Q408" s="17">
        <f t="shared" si="101"/>
        <v>1000</v>
      </c>
      <c r="R408" s="60" t="s">
        <v>1367</v>
      </c>
      <c r="S408" s="14"/>
      <c r="T408" s="202"/>
    </row>
    <row r="409" spans="1:20" s="203" customFormat="1" ht="13.8">
      <c r="A409" s="60">
        <f t="shared" si="102"/>
        <v>25</v>
      </c>
      <c r="B409" s="22" t="s">
        <v>1368</v>
      </c>
      <c r="C409" s="235" t="s">
        <v>1405</v>
      </c>
      <c r="D409" s="236" t="s">
        <v>1434</v>
      </c>
      <c r="E409" s="23" t="s">
        <v>1435</v>
      </c>
      <c r="F409" s="23" t="s">
        <v>192</v>
      </c>
      <c r="G409" s="23" t="s">
        <v>1307</v>
      </c>
      <c r="H409" s="238" t="s">
        <v>1436</v>
      </c>
      <c r="I409" s="23" t="s">
        <v>1437</v>
      </c>
      <c r="J409" s="235" t="s">
        <v>241</v>
      </c>
      <c r="K409" s="34">
        <v>10</v>
      </c>
      <c r="L409" s="17">
        <v>600</v>
      </c>
      <c r="M409" s="24">
        <v>0</v>
      </c>
      <c r="N409" s="17">
        <f t="shared" si="100"/>
        <v>600</v>
      </c>
      <c r="O409" s="17">
        <v>600</v>
      </c>
      <c r="P409" s="24">
        <v>0</v>
      </c>
      <c r="Q409" s="17">
        <f t="shared" si="101"/>
        <v>600</v>
      </c>
      <c r="R409" s="60" t="s">
        <v>1367</v>
      </c>
      <c r="S409" s="14"/>
      <c r="T409" s="202"/>
    </row>
    <row r="410" spans="1:20" s="203" customFormat="1" ht="13.8">
      <c r="A410" s="60">
        <f t="shared" si="102"/>
        <v>26</v>
      </c>
      <c r="B410" s="22" t="s">
        <v>1368</v>
      </c>
      <c r="C410" s="235" t="s">
        <v>1405</v>
      </c>
      <c r="D410" s="236" t="s">
        <v>1438</v>
      </c>
      <c r="E410" s="23" t="s">
        <v>1439</v>
      </c>
      <c r="F410" s="23" t="s">
        <v>192</v>
      </c>
      <c r="G410" s="23" t="s">
        <v>1307</v>
      </c>
      <c r="H410" s="238" t="s">
        <v>1440</v>
      </c>
      <c r="I410" s="23" t="s">
        <v>1441</v>
      </c>
      <c r="J410" s="235" t="s">
        <v>241</v>
      </c>
      <c r="K410" s="34">
        <v>10</v>
      </c>
      <c r="L410" s="17">
        <v>500</v>
      </c>
      <c r="M410" s="24">
        <v>0</v>
      </c>
      <c r="N410" s="17">
        <f t="shared" si="100"/>
        <v>500</v>
      </c>
      <c r="O410" s="17">
        <v>500</v>
      </c>
      <c r="P410" s="24">
        <v>0</v>
      </c>
      <c r="Q410" s="17">
        <f t="shared" si="101"/>
        <v>500</v>
      </c>
      <c r="R410" s="60" t="s">
        <v>1367</v>
      </c>
      <c r="S410" s="14"/>
      <c r="T410" s="202"/>
    </row>
    <row r="411" spans="1:20" s="203" customFormat="1" ht="13.8">
      <c r="A411" s="60">
        <f t="shared" si="102"/>
        <v>27</v>
      </c>
      <c r="B411" s="22" t="s">
        <v>1368</v>
      </c>
      <c r="C411" s="235" t="s">
        <v>1405</v>
      </c>
      <c r="D411" s="236" t="s">
        <v>963</v>
      </c>
      <c r="E411" s="23" t="s">
        <v>1442</v>
      </c>
      <c r="F411" s="23" t="s">
        <v>192</v>
      </c>
      <c r="G411" s="23" t="s">
        <v>1307</v>
      </c>
      <c r="H411" s="238" t="s">
        <v>1443</v>
      </c>
      <c r="I411" s="23" t="s">
        <v>1444</v>
      </c>
      <c r="J411" s="235" t="s">
        <v>241</v>
      </c>
      <c r="K411" s="34">
        <v>6</v>
      </c>
      <c r="L411" s="17">
        <v>500</v>
      </c>
      <c r="M411" s="24">
        <v>0</v>
      </c>
      <c r="N411" s="17">
        <f t="shared" si="100"/>
        <v>500</v>
      </c>
      <c r="O411" s="17">
        <v>500</v>
      </c>
      <c r="P411" s="24">
        <v>0</v>
      </c>
      <c r="Q411" s="17">
        <f t="shared" si="101"/>
        <v>500</v>
      </c>
      <c r="R411" s="60" t="s">
        <v>1367</v>
      </c>
      <c r="S411" s="14"/>
      <c r="T411" s="202"/>
    </row>
    <row r="412" spans="1:20" s="203" customFormat="1" ht="13.8">
      <c r="A412" s="60">
        <f t="shared" si="102"/>
        <v>28</v>
      </c>
      <c r="B412" s="22" t="s">
        <v>1368</v>
      </c>
      <c r="C412" s="235" t="s">
        <v>1405</v>
      </c>
      <c r="D412" s="236" t="s">
        <v>1445</v>
      </c>
      <c r="E412" s="23" t="s">
        <v>1446</v>
      </c>
      <c r="F412" s="23" t="s">
        <v>192</v>
      </c>
      <c r="G412" s="23" t="s">
        <v>1307</v>
      </c>
      <c r="H412" s="238" t="s">
        <v>1447</v>
      </c>
      <c r="I412" s="23" t="s">
        <v>1448</v>
      </c>
      <c r="J412" s="235" t="s">
        <v>241</v>
      </c>
      <c r="K412" s="34">
        <v>6</v>
      </c>
      <c r="L412" s="17">
        <v>400</v>
      </c>
      <c r="M412" s="24">
        <v>0</v>
      </c>
      <c r="N412" s="17">
        <f t="shared" si="100"/>
        <v>400</v>
      </c>
      <c r="O412" s="17">
        <v>400</v>
      </c>
      <c r="P412" s="24">
        <v>0</v>
      </c>
      <c r="Q412" s="17">
        <f t="shared" si="101"/>
        <v>400</v>
      </c>
      <c r="R412" s="60" t="s">
        <v>1367</v>
      </c>
      <c r="S412" s="14"/>
      <c r="T412" s="202"/>
    </row>
    <row r="413" spans="1:20" s="203" customFormat="1" ht="13.8">
      <c r="A413" s="60">
        <f t="shared" si="102"/>
        <v>29</v>
      </c>
      <c r="B413" s="22" t="s">
        <v>1368</v>
      </c>
      <c r="C413" s="235" t="s">
        <v>1405</v>
      </c>
      <c r="D413" s="236" t="s">
        <v>1330</v>
      </c>
      <c r="E413" s="23"/>
      <c r="F413" s="23" t="s">
        <v>192</v>
      </c>
      <c r="G413" s="23" t="s">
        <v>1307</v>
      </c>
      <c r="H413" s="238" t="s">
        <v>1449</v>
      </c>
      <c r="I413" s="23" t="s">
        <v>1450</v>
      </c>
      <c r="J413" s="235" t="s">
        <v>241</v>
      </c>
      <c r="K413" s="34">
        <v>6</v>
      </c>
      <c r="L413" s="17">
        <v>400</v>
      </c>
      <c r="M413" s="24">
        <v>0</v>
      </c>
      <c r="N413" s="17">
        <f t="shared" si="100"/>
        <v>400</v>
      </c>
      <c r="O413" s="17">
        <v>400</v>
      </c>
      <c r="P413" s="24">
        <v>0</v>
      </c>
      <c r="Q413" s="17">
        <f t="shared" si="101"/>
        <v>400</v>
      </c>
      <c r="R413" s="60" t="s">
        <v>1367</v>
      </c>
      <c r="S413" s="14"/>
      <c r="T413" s="202"/>
    </row>
    <row r="414" spans="1:20" s="203" customFormat="1" ht="13.8">
      <c r="A414" s="60">
        <f t="shared" si="102"/>
        <v>30</v>
      </c>
      <c r="B414" s="22" t="s">
        <v>1368</v>
      </c>
      <c r="C414" s="235" t="s">
        <v>1405</v>
      </c>
      <c r="D414" s="236" t="s">
        <v>1451</v>
      </c>
      <c r="E414" s="23" t="s">
        <v>1452</v>
      </c>
      <c r="F414" s="23" t="s">
        <v>192</v>
      </c>
      <c r="G414" s="23" t="s">
        <v>1307</v>
      </c>
      <c r="H414" s="238" t="s">
        <v>1453</v>
      </c>
      <c r="I414" s="23" t="s">
        <v>1454</v>
      </c>
      <c r="J414" s="235" t="s">
        <v>241</v>
      </c>
      <c r="K414" s="34">
        <v>3</v>
      </c>
      <c r="L414" s="17">
        <v>500</v>
      </c>
      <c r="M414" s="24">
        <v>0</v>
      </c>
      <c r="N414" s="17">
        <f t="shared" si="100"/>
        <v>500</v>
      </c>
      <c r="O414" s="17">
        <v>500</v>
      </c>
      <c r="P414" s="24">
        <v>0</v>
      </c>
      <c r="Q414" s="17">
        <f t="shared" si="101"/>
        <v>500</v>
      </c>
      <c r="R414" s="60" t="s">
        <v>1367</v>
      </c>
      <c r="S414" s="14"/>
      <c r="T414" s="202"/>
    </row>
    <row r="415" spans="1:20" s="203" customFormat="1" ht="13.8">
      <c r="A415" s="60">
        <f t="shared" si="102"/>
        <v>31</v>
      </c>
      <c r="B415" s="22" t="s">
        <v>1368</v>
      </c>
      <c r="C415" s="235" t="s">
        <v>1405</v>
      </c>
      <c r="D415" s="236" t="s">
        <v>1455</v>
      </c>
      <c r="E415" s="23" t="s">
        <v>1456</v>
      </c>
      <c r="F415" s="23" t="s">
        <v>192</v>
      </c>
      <c r="G415" s="23" t="s">
        <v>1307</v>
      </c>
      <c r="H415" s="238" t="s">
        <v>1457</v>
      </c>
      <c r="I415" s="23" t="s">
        <v>1458</v>
      </c>
      <c r="J415" s="235" t="s">
        <v>241</v>
      </c>
      <c r="K415" s="34">
        <v>6</v>
      </c>
      <c r="L415" s="17">
        <v>500</v>
      </c>
      <c r="M415" s="24">
        <v>0</v>
      </c>
      <c r="N415" s="17">
        <f t="shared" si="100"/>
        <v>500</v>
      </c>
      <c r="O415" s="17">
        <v>500</v>
      </c>
      <c r="P415" s="24">
        <v>0</v>
      </c>
      <c r="Q415" s="17">
        <f t="shared" si="101"/>
        <v>500</v>
      </c>
      <c r="R415" s="60" t="s">
        <v>1367</v>
      </c>
      <c r="S415" s="14"/>
      <c r="T415" s="202"/>
    </row>
    <row r="416" spans="1:20" s="203" customFormat="1" ht="13.8">
      <c r="A416" s="60">
        <f t="shared" si="102"/>
        <v>32</v>
      </c>
      <c r="B416" s="22" t="s">
        <v>1368</v>
      </c>
      <c r="C416" s="235" t="s">
        <v>1405</v>
      </c>
      <c r="D416" s="236" t="s">
        <v>1459</v>
      </c>
      <c r="E416" s="23" t="s">
        <v>1460</v>
      </c>
      <c r="F416" s="23" t="s">
        <v>192</v>
      </c>
      <c r="G416" s="23" t="s">
        <v>1307</v>
      </c>
      <c r="H416" s="238" t="s">
        <v>1461</v>
      </c>
      <c r="I416" s="23" t="s">
        <v>1462</v>
      </c>
      <c r="J416" s="235" t="s">
        <v>241</v>
      </c>
      <c r="K416" s="34">
        <v>6</v>
      </c>
      <c r="L416" s="17">
        <v>2000</v>
      </c>
      <c r="M416" s="24">
        <v>0</v>
      </c>
      <c r="N416" s="17">
        <f t="shared" si="100"/>
        <v>2000</v>
      </c>
      <c r="O416" s="17">
        <v>2000</v>
      </c>
      <c r="P416" s="24">
        <v>0</v>
      </c>
      <c r="Q416" s="17">
        <f t="shared" si="101"/>
        <v>2000</v>
      </c>
      <c r="R416" s="60" t="s">
        <v>1367</v>
      </c>
      <c r="S416" s="14"/>
      <c r="T416" s="202"/>
    </row>
    <row r="417" spans="1:20" s="203" customFormat="1" ht="13.8">
      <c r="A417" s="60">
        <f t="shared" si="102"/>
        <v>33</v>
      </c>
      <c r="B417" s="22" t="s">
        <v>1368</v>
      </c>
      <c r="C417" s="235" t="s">
        <v>1405</v>
      </c>
      <c r="D417" s="236" t="s">
        <v>1463</v>
      </c>
      <c r="E417" s="23" t="s">
        <v>1464</v>
      </c>
      <c r="F417" s="23" t="s">
        <v>192</v>
      </c>
      <c r="G417" s="23" t="s">
        <v>1307</v>
      </c>
      <c r="H417" s="238" t="s">
        <v>1465</v>
      </c>
      <c r="I417" s="23" t="s">
        <v>1466</v>
      </c>
      <c r="J417" s="235" t="s">
        <v>241</v>
      </c>
      <c r="K417" s="34">
        <v>6</v>
      </c>
      <c r="L417" s="17">
        <v>500</v>
      </c>
      <c r="M417" s="24">
        <v>0</v>
      </c>
      <c r="N417" s="17">
        <f t="shared" si="100"/>
        <v>500</v>
      </c>
      <c r="O417" s="17">
        <v>500</v>
      </c>
      <c r="P417" s="24">
        <v>0</v>
      </c>
      <c r="Q417" s="17">
        <f t="shared" si="101"/>
        <v>500</v>
      </c>
      <c r="R417" s="60" t="s">
        <v>1367</v>
      </c>
      <c r="S417" s="14"/>
      <c r="T417" s="202"/>
    </row>
    <row r="418" spans="1:20" s="203" customFormat="1" ht="13.8">
      <c r="A418" s="60">
        <f t="shared" si="102"/>
        <v>34</v>
      </c>
      <c r="B418" s="22" t="s">
        <v>1368</v>
      </c>
      <c r="C418" s="235" t="s">
        <v>1405</v>
      </c>
      <c r="D418" s="236" t="s">
        <v>590</v>
      </c>
      <c r="E418" s="23" t="s">
        <v>1467</v>
      </c>
      <c r="F418" s="23" t="s">
        <v>192</v>
      </c>
      <c r="G418" s="23" t="s">
        <v>1307</v>
      </c>
      <c r="H418" s="238" t="s">
        <v>1468</v>
      </c>
      <c r="I418" s="23" t="s">
        <v>1469</v>
      </c>
      <c r="J418" s="235" t="s">
        <v>241</v>
      </c>
      <c r="K418" s="34">
        <v>10</v>
      </c>
      <c r="L418" s="17">
        <v>2500</v>
      </c>
      <c r="M418" s="24">
        <v>0</v>
      </c>
      <c r="N418" s="17">
        <f t="shared" si="100"/>
        <v>2500</v>
      </c>
      <c r="O418" s="17">
        <v>2500</v>
      </c>
      <c r="P418" s="24">
        <v>0</v>
      </c>
      <c r="Q418" s="17">
        <f t="shared" si="101"/>
        <v>2500</v>
      </c>
      <c r="R418" s="60" t="s">
        <v>1367</v>
      </c>
      <c r="S418" s="14"/>
      <c r="T418" s="202"/>
    </row>
    <row r="419" spans="1:20" s="203" customFormat="1" ht="13.8">
      <c r="A419" s="60">
        <f t="shared" si="102"/>
        <v>35</v>
      </c>
      <c r="B419" s="22" t="s">
        <v>1368</v>
      </c>
      <c r="C419" s="235" t="s">
        <v>1405</v>
      </c>
      <c r="D419" s="236" t="s">
        <v>1470</v>
      </c>
      <c r="E419" s="23" t="s">
        <v>1471</v>
      </c>
      <c r="F419" s="23" t="s">
        <v>192</v>
      </c>
      <c r="G419" s="23" t="s">
        <v>1307</v>
      </c>
      <c r="H419" s="238" t="s">
        <v>1472</v>
      </c>
      <c r="I419" s="23" t="s">
        <v>1473</v>
      </c>
      <c r="J419" s="235" t="s">
        <v>241</v>
      </c>
      <c r="K419" s="34">
        <v>6</v>
      </c>
      <c r="L419" s="17">
        <v>500</v>
      </c>
      <c r="M419" s="24">
        <v>0</v>
      </c>
      <c r="N419" s="17">
        <f t="shared" si="100"/>
        <v>500</v>
      </c>
      <c r="O419" s="17">
        <v>500</v>
      </c>
      <c r="P419" s="24">
        <v>0</v>
      </c>
      <c r="Q419" s="17">
        <f t="shared" si="101"/>
        <v>500</v>
      </c>
      <c r="R419" s="60" t="s">
        <v>1367</v>
      </c>
      <c r="S419" s="14"/>
      <c r="T419" s="202"/>
    </row>
    <row r="420" spans="1:20" s="203" customFormat="1" ht="13.8">
      <c r="A420" s="60">
        <f t="shared" si="102"/>
        <v>36</v>
      </c>
      <c r="B420" s="22" t="s">
        <v>1368</v>
      </c>
      <c r="C420" s="235" t="s">
        <v>1405</v>
      </c>
      <c r="D420" s="236" t="s">
        <v>1474</v>
      </c>
      <c r="E420" s="23" t="s">
        <v>1475</v>
      </c>
      <c r="F420" s="23" t="s">
        <v>192</v>
      </c>
      <c r="G420" s="23" t="s">
        <v>1307</v>
      </c>
      <c r="H420" s="238" t="s">
        <v>1476</v>
      </c>
      <c r="I420" s="23" t="s">
        <v>1477</v>
      </c>
      <c r="J420" s="235" t="s">
        <v>241</v>
      </c>
      <c r="K420" s="34">
        <v>10</v>
      </c>
      <c r="L420" s="17">
        <v>500</v>
      </c>
      <c r="M420" s="24">
        <v>0</v>
      </c>
      <c r="N420" s="17">
        <f t="shared" si="100"/>
        <v>500</v>
      </c>
      <c r="O420" s="17">
        <v>500</v>
      </c>
      <c r="P420" s="24">
        <v>0</v>
      </c>
      <c r="Q420" s="17">
        <f t="shared" si="101"/>
        <v>500</v>
      </c>
      <c r="R420" s="60" t="s">
        <v>1367</v>
      </c>
      <c r="S420" s="14"/>
      <c r="T420" s="202"/>
    </row>
    <row r="421" spans="1:20" s="203" customFormat="1" ht="13.8">
      <c r="A421" s="60">
        <f t="shared" si="102"/>
        <v>37</v>
      </c>
      <c r="B421" s="22" t="s">
        <v>1368</v>
      </c>
      <c r="C421" s="235" t="s">
        <v>1405</v>
      </c>
      <c r="D421" s="236" t="s">
        <v>1478</v>
      </c>
      <c r="E421" s="23" t="s">
        <v>1479</v>
      </c>
      <c r="F421" s="23" t="s">
        <v>192</v>
      </c>
      <c r="G421" s="23" t="s">
        <v>1307</v>
      </c>
      <c r="H421" s="238" t="s">
        <v>1480</v>
      </c>
      <c r="I421" s="23" t="s">
        <v>1481</v>
      </c>
      <c r="J421" s="235" t="s">
        <v>241</v>
      </c>
      <c r="K421" s="34">
        <v>6</v>
      </c>
      <c r="L421" s="17">
        <v>500</v>
      </c>
      <c r="M421" s="24">
        <v>0</v>
      </c>
      <c r="N421" s="17">
        <f t="shared" si="100"/>
        <v>500</v>
      </c>
      <c r="O421" s="17">
        <v>500</v>
      </c>
      <c r="P421" s="24">
        <v>0</v>
      </c>
      <c r="Q421" s="17">
        <f t="shared" si="101"/>
        <v>500</v>
      </c>
      <c r="R421" s="60" t="s">
        <v>1367</v>
      </c>
      <c r="S421" s="14"/>
      <c r="T421" s="202"/>
    </row>
    <row r="422" spans="1:20" s="203" customFormat="1" ht="13.8">
      <c r="A422" s="60">
        <f t="shared" si="102"/>
        <v>38</v>
      </c>
      <c r="B422" s="22" t="s">
        <v>1368</v>
      </c>
      <c r="C422" s="235" t="s">
        <v>1405</v>
      </c>
      <c r="D422" s="236" t="s">
        <v>1482</v>
      </c>
      <c r="E422" s="23" t="s">
        <v>1483</v>
      </c>
      <c r="F422" s="23" t="s">
        <v>192</v>
      </c>
      <c r="G422" s="23" t="s">
        <v>1307</v>
      </c>
      <c r="H422" s="238" t="s">
        <v>1484</v>
      </c>
      <c r="I422" s="23" t="s">
        <v>1485</v>
      </c>
      <c r="J422" s="235" t="s">
        <v>241</v>
      </c>
      <c r="K422" s="34">
        <v>10</v>
      </c>
      <c r="L422" s="17">
        <v>1000</v>
      </c>
      <c r="M422" s="24">
        <v>0</v>
      </c>
      <c r="N422" s="17">
        <f t="shared" si="100"/>
        <v>1000</v>
      </c>
      <c r="O422" s="17">
        <v>1000</v>
      </c>
      <c r="P422" s="24">
        <v>0</v>
      </c>
      <c r="Q422" s="17">
        <f t="shared" si="101"/>
        <v>1000</v>
      </c>
      <c r="R422" s="60" t="s">
        <v>1367</v>
      </c>
      <c r="S422" s="14"/>
      <c r="T422" s="202"/>
    </row>
    <row r="423" spans="1:20" s="203" customFormat="1" ht="13.8">
      <c r="A423" s="60">
        <f t="shared" si="102"/>
        <v>39</v>
      </c>
      <c r="B423" s="22" t="s">
        <v>1368</v>
      </c>
      <c r="C423" s="235" t="s">
        <v>1405</v>
      </c>
      <c r="D423" s="236" t="s">
        <v>1486</v>
      </c>
      <c r="E423" s="23">
        <v>16</v>
      </c>
      <c r="F423" s="23" t="s">
        <v>192</v>
      </c>
      <c r="G423" s="23" t="s">
        <v>1307</v>
      </c>
      <c r="H423" s="238" t="s">
        <v>1487</v>
      </c>
      <c r="I423" s="23" t="s">
        <v>1488</v>
      </c>
      <c r="J423" s="235" t="s">
        <v>241</v>
      </c>
      <c r="K423" s="34">
        <v>6</v>
      </c>
      <c r="L423" s="17">
        <v>12000</v>
      </c>
      <c r="M423" s="24">
        <v>0</v>
      </c>
      <c r="N423" s="17">
        <f t="shared" si="100"/>
        <v>12000</v>
      </c>
      <c r="O423" s="17">
        <v>12000</v>
      </c>
      <c r="P423" s="24">
        <v>0</v>
      </c>
      <c r="Q423" s="17">
        <f t="shared" si="101"/>
        <v>12000</v>
      </c>
      <c r="R423" s="60" t="s">
        <v>1367</v>
      </c>
      <c r="S423" s="14"/>
      <c r="T423" s="202"/>
    </row>
    <row r="424" spans="1:20" s="203" customFormat="1" ht="13.8">
      <c r="A424" s="60">
        <f t="shared" si="102"/>
        <v>40</v>
      </c>
      <c r="B424" s="22" t="s">
        <v>1368</v>
      </c>
      <c r="C424" s="235" t="s">
        <v>1405</v>
      </c>
      <c r="D424" s="236" t="s">
        <v>572</v>
      </c>
      <c r="E424" s="23">
        <v>7</v>
      </c>
      <c r="F424" s="23" t="s">
        <v>192</v>
      </c>
      <c r="G424" s="23" t="s">
        <v>1307</v>
      </c>
      <c r="H424" s="238" t="s">
        <v>1489</v>
      </c>
      <c r="I424" s="23" t="s">
        <v>1490</v>
      </c>
      <c r="J424" s="235" t="s">
        <v>241</v>
      </c>
      <c r="K424" s="34">
        <v>6</v>
      </c>
      <c r="L424" s="17">
        <v>8000</v>
      </c>
      <c r="M424" s="24">
        <v>0</v>
      </c>
      <c r="N424" s="17">
        <f t="shared" si="100"/>
        <v>8000</v>
      </c>
      <c r="O424" s="17">
        <v>8000</v>
      </c>
      <c r="P424" s="24">
        <v>0</v>
      </c>
      <c r="Q424" s="17">
        <f t="shared" si="101"/>
        <v>8000</v>
      </c>
      <c r="R424" s="60" t="s">
        <v>1367</v>
      </c>
      <c r="S424" s="14"/>
      <c r="T424" s="202"/>
    </row>
    <row r="425" spans="1:20" s="203" customFormat="1" ht="13.8">
      <c r="A425" s="60">
        <f t="shared" si="102"/>
        <v>41</v>
      </c>
      <c r="B425" s="22" t="s">
        <v>1368</v>
      </c>
      <c r="C425" s="235" t="s">
        <v>1405</v>
      </c>
      <c r="D425" s="236" t="s">
        <v>1491</v>
      </c>
      <c r="E425" s="23" t="s">
        <v>1492</v>
      </c>
      <c r="F425" s="23" t="s">
        <v>192</v>
      </c>
      <c r="G425" s="23" t="s">
        <v>1307</v>
      </c>
      <c r="H425" s="238" t="s">
        <v>1493</v>
      </c>
      <c r="I425" s="23" t="s">
        <v>1494</v>
      </c>
      <c r="J425" s="235" t="s">
        <v>241</v>
      </c>
      <c r="K425" s="34">
        <v>10</v>
      </c>
      <c r="L425" s="17">
        <v>500</v>
      </c>
      <c r="M425" s="24">
        <v>0</v>
      </c>
      <c r="N425" s="17">
        <f t="shared" si="100"/>
        <v>500</v>
      </c>
      <c r="O425" s="17">
        <v>500</v>
      </c>
      <c r="P425" s="24">
        <v>0</v>
      </c>
      <c r="Q425" s="17">
        <f t="shared" si="101"/>
        <v>500</v>
      </c>
      <c r="R425" s="60" t="s">
        <v>1367</v>
      </c>
      <c r="S425" s="14"/>
      <c r="T425" s="202"/>
    </row>
    <row r="426" spans="1:20" s="203" customFormat="1" ht="13.8">
      <c r="A426" s="60">
        <f t="shared" si="102"/>
        <v>42</v>
      </c>
      <c r="B426" s="22" t="s">
        <v>1368</v>
      </c>
      <c r="C426" s="235" t="s">
        <v>1405</v>
      </c>
      <c r="D426" s="236" t="s">
        <v>1495</v>
      </c>
      <c r="E426" s="23"/>
      <c r="F426" s="23" t="s">
        <v>192</v>
      </c>
      <c r="G426" s="23" t="s">
        <v>1307</v>
      </c>
      <c r="H426" s="238" t="s">
        <v>1496</v>
      </c>
      <c r="I426" s="23" t="s">
        <v>1497</v>
      </c>
      <c r="J426" s="235" t="s">
        <v>241</v>
      </c>
      <c r="K426" s="34">
        <v>5</v>
      </c>
      <c r="L426" s="17">
        <v>12000</v>
      </c>
      <c r="M426" s="24">
        <v>0</v>
      </c>
      <c r="N426" s="17">
        <f t="shared" si="100"/>
        <v>12000</v>
      </c>
      <c r="O426" s="17">
        <v>12000</v>
      </c>
      <c r="P426" s="24">
        <v>0</v>
      </c>
      <c r="Q426" s="17">
        <f t="shared" si="101"/>
        <v>12000</v>
      </c>
      <c r="R426" s="60" t="s">
        <v>1367</v>
      </c>
      <c r="S426" s="14"/>
      <c r="T426" s="202"/>
    </row>
    <row r="427" spans="1:20" s="203" customFormat="1" ht="13.8">
      <c r="A427" s="60">
        <f t="shared" si="102"/>
        <v>43</v>
      </c>
      <c r="B427" s="22" t="s">
        <v>1368</v>
      </c>
      <c r="C427" s="235" t="s">
        <v>1405</v>
      </c>
      <c r="D427" s="236" t="s">
        <v>1388</v>
      </c>
      <c r="E427" s="23"/>
      <c r="F427" s="23" t="s">
        <v>192</v>
      </c>
      <c r="G427" s="23" t="s">
        <v>1307</v>
      </c>
      <c r="H427" s="238" t="s">
        <v>1498</v>
      </c>
      <c r="I427" s="23" t="s">
        <v>1499</v>
      </c>
      <c r="J427" s="235" t="s">
        <v>241</v>
      </c>
      <c r="K427" s="34">
        <v>8</v>
      </c>
      <c r="L427" s="17">
        <v>8000</v>
      </c>
      <c r="M427" s="24">
        <v>0</v>
      </c>
      <c r="N427" s="17">
        <f t="shared" si="100"/>
        <v>8000</v>
      </c>
      <c r="O427" s="17">
        <v>8000</v>
      </c>
      <c r="P427" s="24">
        <v>0</v>
      </c>
      <c r="Q427" s="17">
        <f t="shared" si="101"/>
        <v>8000</v>
      </c>
      <c r="R427" s="60" t="s">
        <v>1367</v>
      </c>
      <c r="S427" s="14"/>
      <c r="T427" s="202"/>
    </row>
    <row r="428" spans="1:20" s="203" customFormat="1" ht="13.8">
      <c r="A428" s="60">
        <f t="shared" si="102"/>
        <v>44</v>
      </c>
      <c r="B428" s="22" t="s">
        <v>1368</v>
      </c>
      <c r="C428" s="235" t="s">
        <v>1405</v>
      </c>
      <c r="D428" s="236" t="s">
        <v>518</v>
      </c>
      <c r="E428" s="23" t="s">
        <v>1500</v>
      </c>
      <c r="F428" s="23" t="s">
        <v>192</v>
      </c>
      <c r="G428" s="23" t="s">
        <v>1307</v>
      </c>
      <c r="H428" s="238" t="s">
        <v>1501</v>
      </c>
      <c r="I428" s="23" t="s">
        <v>1502</v>
      </c>
      <c r="J428" s="235" t="s">
        <v>241</v>
      </c>
      <c r="K428" s="34">
        <v>10</v>
      </c>
      <c r="L428" s="17">
        <v>1600</v>
      </c>
      <c r="M428" s="24">
        <v>0</v>
      </c>
      <c r="N428" s="17">
        <f t="shared" si="100"/>
        <v>1600</v>
      </c>
      <c r="O428" s="17">
        <v>1600</v>
      </c>
      <c r="P428" s="24">
        <v>0</v>
      </c>
      <c r="Q428" s="17">
        <f t="shared" si="101"/>
        <v>1600</v>
      </c>
      <c r="R428" s="60" t="s">
        <v>1367</v>
      </c>
      <c r="S428" s="14"/>
      <c r="T428" s="202"/>
    </row>
    <row r="429" spans="1:20" s="203" customFormat="1" ht="13.8">
      <c r="A429" s="60">
        <f t="shared" si="102"/>
        <v>45</v>
      </c>
      <c r="B429" s="22" t="s">
        <v>1368</v>
      </c>
      <c r="C429" s="235" t="s">
        <v>1405</v>
      </c>
      <c r="D429" s="236" t="s">
        <v>651</v>
      </c>
      <c r="E429" s="23">
        <v>17</v>
      </c>
      <c r="F429" s="23" t="s">
        <v>192</v>
      </c>
      <c r="G429" s="23" t="s">
        <v>1307</v>
      </c>
      <c r="H429" s="238" t="s">
        <v>1503</v>
      </c>
      <c r="I429" s="23" t="s">
        <v>1504</v>
      </c>
      <c r="J429" s="235" t="s">
        <v>241</v>
      </c>
      <c r="K429" s="34">
        <v>6</v>
      </c>
      <c r="L429" s="17">
        <v>1500</v>
      </c>
      <c r="M429" s="24">
        <v>0</v>
      </c>
      <c r="N429" s="17">
        <f t="shared" si="100"/>
        <v>1500</v>
      </c>
      <c r="O429" s="17">
        <v>1500</v>
      </c>
      <c r="P429" s="24">
        <v>0</v>
      </c>
      <c r="Q429" s="17">
        <f t="shared" si="101"/>
        <v>1500</v>
      </c>
      <c r="R429" s="60" t="s">
        <v>1367</v>
      </c>
      <c r="S429" s="14"/>
      <c r="T429" s="202"/>
    </row>
    <row r="430" spans="1:20" s="203" customFormat="1" ht="13.8">
      <c r="A430" s="60">
        <f t="shared" si="102"/>
        <v>46</v>
      </c>
      <c r="B430" s="22" t="s">
        <v>1368</v>
      </c>
      <c r="C430" s="235" t="s">
        <v>1405</v>
      </c>
      <c r="D430" s="236" t="s">
        <v>1505</v>
      </c>
      <c r="E430" s="23" t="s">
        <v>1506</v>
      </c>
      <c r="F430" s="23" t="s">
        <v>192</v>
      </c>
      <c r="G430" s="23" t="s">
        <v>1307</v>
      </c>
      <c r="H430" s="238" t="s">
        <v>1507</v>
      </c>
      <c r="I430" s="23" t="s">
        <v>1508</v>
      </c>
      <c r="J430" s="235" t="s">
        <v>241</v>
      </c>
      <c r="K430" s="34">
        <v>10</v>
      </c>
      <c r="L430" s="17">
        <v>500</v>
      </c>
      <c r="M430" s="24">
        <v>0</v>
      </c>
      <c r="N430" s="17">
        <f t="shared" si="100"/>
        <v>500</v>
      </c>
      <c r="O430" s="17">
        <v>500</v>
      </c>
      <c r="P430" s="24">
        <v>0</v>
      </c>
      <c r="Q430" s="17">
        <f t="shared" si="101"/>
        <v>500</v>
      </c>
      <c r="R430" s="60" t="s">
        <v>1367</v>
      </c>
      <c r="S430" s="14"/>
      <c r="T430" s="202"/>
    </row>
    <row r="431" spans="1:20" s="203" customFormat="1" ht="13.8">
      <c r="A431" s="60">
        <f t="shared" si="102"/>
        <v>47</v>
      </c>
      <c r="B431" s="22" t="s">
        <v>1368</v>
      </c>
      <c r="C431" s="235" t="s">
        <v>1405</v>
      </c>
      <c r="D431" s="236" t="s">
        <v>1509</v>
      </c>
      <c r="E431" s="23" t="s">
        <v>1510</v>
      </c>
      <c r="F431" s="23" t="s">
        <v>192</v>
      </c>
      <c r="G431" s="23" t="s">
        <v>1307</v>
      </c>
      <c r="H431" s="238" t="s">
        <v>1511</v>
      </c>
      <c r="I431" s="23" t="s">
        <v>1512</v>
      </c>
      <c r="J431" s="235" t="s">
        <v>241</v>
      </c>
      <c r="K431" s="34">
        <v>6</v>
      </c>
      <c r="L431" s="17">
        <v>500</v>
      </c>
      <c r="M431" s="24">
        <v>0</v>
      </c>
      <c r="N431" s="17">
        <f t="shared" si="100"/>
        <v>500</v>
      </c>
      <c r="O431" s="17">
        <v>500</v>
      </c>
      <c r="P431" s="24">
        <v>0</v>
      </c>
      <c r="Q431" s="17">
        <f t="shared" si="101"/>
        <v>500</v>
      </c>
      <c r="R431" s="60" t="s">
        <v>1367</v>
      </c>
      <c r="S431" s="14"/>
      <c r="T431" s="202"/>
    </row>
    <row r="432" spans="1:20" s="203" customFormat="1" ht="13.8">
      <c r="A432" s="60">
        <f t="shared" si="102"/>
        <v>48</v>
      </c>
      <c r="B432" s="22" t="s">
        <v>1368</v>
      </c>
      <c r="C432" s="235" t="s">
        <v>1405</v>
      </c>
      <c r="D432" s="236" t="s">
        <v>1513</v>
      </c>
      <c r="E432" s="23"/>
      <c r="F432" s="23" t="s">
        <v>192</v>
      </c>
      <c r="G432" s="23" t="s">
        <v>1307</v>
      </c>
      <c r="H432" s="238" t="s">
        <v>1514</v>
      </c>
      <c r="I432" s="23" t="s">
        <v>1515</v>
      </c>
      <c r="J432" s="235" t="s">
        <v>241</v>
      </c>
      <c r="K432" s="34">
        <v>5.5</v>
      </c>
      <c r="L432" s="17">
        <v>8000</v>
      </c>
      <c r="M432" s="24">
        <v>0</v>
      </c>
      <c r="N432" s="17">
        <f t="shared" si="100"/>
        <v>8000</v>
      </c>
      <c r="O432" s="17">
        <v>8000</v>
      </c>
      <c r="P432" s="24">
        <v>0</v>
      </c>
      <c r="Q432" s="17">
        <f t="shared" si="101"/>
        <v>8000</v>
      </c>
      <c r="R432" s="60" t="s">
        <v>1367</v>
      </c>
      <c r="S432" s="14"/>
      <c r="T432" s="202"/>
    </row>
    <row r="433" spans="1:20" s="203" customFormat="1" ht="13.8">
      <c r="A433" s="60">
        <f t="shared" si="102"/>
        <v>49</v>
      </c>
      <c r="B433" s="22" t="s">
        <v>1368</v>
      </c>
      <c r="C433" s="235" t="s">
        <v>1405</v>
      </c>
      <c r="D433" s="236" t="s">
        <v>1516</v>
      </c>
      <c r="E433" s="23">
        <v>30</v>
      </c>
      <c r="F433" s="23" t="s">
        <v>192</v>
      </c>
      <c r="G433" s="23" t="s">
        <v>1307</v>
      </c>
      <c r="H433" s="238" t="s">
        <v>1517</v>
      </c>
      <c r="I433" s="23" t="s">
        <v>1518</v>
      </c>
      <c r="J433" s="235" t="s">
        <v>241</v>
      </c>
      <c r="K433" s="34">
        <v>6</v>
      </c>
      <c r="L433" s="17">
        <v>5000</v>
      </c>
      <c r="M433" s="24">
        <v>0</v>
      </c>
      <c r="N433" s="17">
        <f t="shared" si="100"/>
        <v>5000</v>
      </c>
      <c r="O433" s="17">
        <v>5000</v>
      </c>
      <c r="P433" s="24">
        <v>0</v>
      </c>
      <c r="Q433" s="17">
        <f t="shared" si="101"/>
        <v>5000</v>
      </c>
      <c r="R433" s="60" t="s">
        <v>1367</v>
      </c>
      <c r="S433" s="14"/>
      <c r="T433" s="202"/>
    </row>
    <row r="434" spans="1:20" s="203" customFormat="1" ht="13.8">
      <c r="A434" s="60">
        <f t="shared" si="102"/>
        <v>50</v>
      </c>
      <c r="B434" s="22" t="s">
        <v>1368</v>
      </c>
      <c r="C434" s="235" t="s">
        <v>1405</v>
      </c>
      <c r="D434" s="236" t="s">
        <v>1519</v>
      </c>
      <c r="E434" s="23">
        <v>9</v>
      </c>
      <c r="F434" s="23" t="s">
        <v>192</v>
      </c>
      <c r="G434" s="23" t="s">
        <v>1307</v>
      </c>
      <c r="H434" s="238" t="s">
        <v>1520</v>
      </c>
      <c r="I434" s="23" t="s">
        <v>1521</v>
      </c>
      <c r="J434" s="235" t="s">
        <v>241</v>
      </c>
      <c r="K434" s="34">
        <v>6</v>
      </c>
      <c r="L434" s="17">
        <v>1000</v>
      </c>
      <c r="M434" s="24">
        <v>0</v>
      </c>
      <c r="N434" s="17">
        <f t="shared" si="100"/>
        <v>1000</v>
      </c>
      <c r="O434" s="17">
        <v>1000</v>
      </c>
      <c r="P434" s="24">
        <v>0</v>
      </c>
      <c r="Q434" s="17">
        <f t="shared" si="101"/>
        <v>1000</v>
      </c>
      <c r="R434" s="60" t="s">
        <v>1367</v>
      </c>
      <c r="S434" s="14"/>
      <c r="T434" s="202"/>
    </row>
    <row r="435" spans="1:20" s="203" customFormat="1" ht="13.8">
      <c r="A435" s="60">
        <f t="shared" si="102"/>
        <v>51</v>
      </c>
      <c r="B435" s="22" t="s">
        <v>1368</v>
      </c>
      <c r="C435" s="235" t="s">
        <v>1405</v>
      </c>
      <c r="D435" s="236" t="s">
        <v>1522</v>
      </c>
      <c r="E435" s="23" t="s">
        <v>1523</v>
      </c>
      <c r="F435" s="23" t="s">
        <v>192</v>
      </c>
      <c r="G435" s="23" t="s">
        <v>1307</v>
      </c>
      <c r="H435" s="238" t="s">
        <v>1524</v>
      </c>
      <c r="I435" s="23" t="s">
        <v>1525</v>
      </c>
      <c r="J435" s="235" t="s">
        <v>241</v>
      </c>
      <c r="K435" s="34">
        <v>10</v>
      </c>
      <c r="L435" s="17">
        <v>500</v>
      </c>
      <c r="M435" s="24">
        <v>0</v>
      </c>
      <c r="N435" s="17">
        <f t="shared" si="100"/>
        <v>500</v>
      </c>
      <c r="O435" s="17">
        <v>500</v>
      </c>
      <c r="P435" s="24">
        <v>0</v>
      </c>
      <c r="Q435" s="17">
        <f t="shared" si="101"/>
        <v>500</v>
      </c>
      <c r="R435" s="60" t="s">
        <v>1367</v>
      </c>
      <c r="S435" s="14"/>
      <c r="T435" s="202"/>
    </row>
    <row r="436" spans="1:20" s="203" customFormat="1" ht="13.8">
      <c r="A436" s="60">
        <f t="shared" si="102"/>
        <v>52</v>
      </c>
      <c r="B436" s="22" t="s">
        <v>1368</v>
      </c>
      <c r="C436" s="235" t="s">
        <v>1405</v>
      </c>
      <c r="D436" s="236" t="s">
        <v>1526</v>
      </c>
      <c r="E436" s="23"/>
      <c r="F436" s="23" t="s">
        <v>192</v>
      </c>
      <c r="G436" s="23" t="s">
        <v>1307</v>
      </c>
      <c r="H436" s="238" t="s">
        <v>1527</v>
      </c>
      <c r="I436" s="23" t="s">
        <v>1528</v>
      </c>
      <c r="J436" s="235" t="s">
        <v>241</v>
      </c>
      <c r="K436" s="34">
        <v>6</v>
      </c>
      <c r="L436" s="17">
        <v>7000</v>
      </c>
      <c r="M436" s="24">
        <v>0</v>
      </c>
      <c r="N436" s="17">
        <f t="shared" si="100"/>
        <v>7000</v>
      </c>
      <c r="O436" s="17">
        <v>7000</v>
      </c>
      <c r="P436" s="24">
        <v>0</v>
      </c>
      <c r="Q436" s="17">
        <f t="shared" si="101"/>
        <v>7000</v>
      </c>
      <c r="R436" s="60" t="s">
        <v>1367</v>
      </c>
      <c r="S436" s="14"/>
      <c r="T436" s="202"/>
    </row>
    <row r="437" spans="1:20" s="203" customFormat="1" ht="13.8">
      <c r="A437" s="60">
        <f t="shared" si="102"/>
        <v>53</v>
      </c>
      <c r="B437" s="22" t="s">
        <v>1368</v>
      </c>
      <c r="C437" s="235" t="s">
        <v>1405</v>
      </c>
      <c r="D437" s="236" t="s">
        <v>1344</v>
      </c>
      <c r="E437" s="23"/>
      <c r="F437" s="23" t="s">
        <v>192</v>
      </c>
      <c r="G437" s="23" t="s">
        <v>1307</v>
      </c>
      <c r="H437" s="238" t="s">
        <v>1529</v>
      </c>
      <c r="I437" s="23" t="s">
        <v>1530</v>
      </c>
      <c r="J437" s="235" t="s">
        <v>241</v>
      </c>
      <c r="K437" s="34">
        <v>10</v>
      </c>
      <c r="L437" s="17">
        <v>2000</v>
      </c>
      <c r="M437" s="24">
        <v>0</v>
      </c>
      <c r="N437" s="17">
        <f t="shared" si="100"/>
        <v>2000</v>
      </c>
      <c r="O437" s="17">
        <v>2000</v>
      </c>
      <c r="P437" s="24">
        <v>0</v>
      </c>
      <c r="Q437" s="17">
        <f t="shared" si="101"/>
        <v>2000</v>
      </c>
      <c r="R437" s="60" t="s">
        <v>1367</v>
      </c>
      <c r="S437" s="14"/>
      <c r="T437" s="202"/>
    </row>
    <row r="438" spans="1:20" s="203" customFormat="1" ht="13.8">
      <c r="A438" s="60">
        <f t="shared" si="102"/>
        <v>54</v>
      </c>
      <c r="B438" s="22" t="s">
        <v>1368</v>
      </c>
      <c r="C438" s="235" t="s">
        <v>1405</v>
      </c>
      <c r="D438" s="236" t="s">
        <v>1531</v>
      </c>
      <c r="E438" s="23" t="s">
        <v>1532</v>
      </c>
      <c r="F438" s="23" t="s">
        <v>192</v>
      </c>
      <c r="G438" s="23" t="s">
        <v>1307</v>
      </c>
      <c r="H438" s="238" t="s">
        <v>1533</v>
      </c>
      <c r="I438" s="23" t="s">
        <v>1534</v>
      </c>
      <c r="J438" s="235" t="s">
        <v>241</v>
      </c>
      <c r="K438" s="34">
        <v>10</v>
      </c>
      <c r="L438" s="17">
        <v>1000</v>
      </c>
      <c r="M438" s="24">
        <v>0</v>
      </c>
      <c r="N438" s="17">
        <f t="shared" si="100"/>
        <v>1000</v>
      </c>
      <c r="O438" s="17">
        <v>1000</v>
      </c>
      <c r="P438" s="24">
        <v>0</v>
      </c>
      <c r="Q438" s="17">
        <f t="shared" si="101"/>
        <v>1000</v>
      </c>
      <c r="R438" s="60" t="s">
        <v>1367</v>
      </c>
      <c r="S438" s="14"/>
      <c r="T438" s="202"/>
    </row>
    <row r="439" spans="1:20" s="203" customFormat="1" ht="13.8">
      <c r="A439" s="60">
        <f t="shared" si="102"/>
        <v>55</v>
      </c>
      <c r="B439" s="22" t="s">
        <v>1368</v>
      </c>
      <c r="C439" s="235" t="s">
        <v>1405</v>
      </c>
      <c r="D439" s="236" t="s">
        <v>1535</v>
      </c>
      <c r="E439" s="23">
        <v>30</v>
      </c>
      <c r="F439" s="23" t="s">
        <v>192</v>
      </c>
      <c r="G439" s="23" t="s">
        <v>1307</v>
      </c>
      <c r="H439" s="238" t="s">
        <v>1536</v>
      </c>
      <c r="I439" s="23" t="s">
        <v>1537</v>
      </c>
      <c r="J439" s="235" t="s">
        <v>241</v>
      </c>
      <c r="K439" s="34">
        <v>5</v>
      </c>
      <c r="L439" s="17">
        <v>2500</v>
      </c>
      <c r="M439" s="24">
        <v>0</v>
      </c>
      <c r="N439" s="17">
        <f t="shared" si="100"/>
        <v>2500</v>
      </c>
      <c r="O439" s="17">
        <v>2500</v>
      </c>
      <c r="P439" s="24">
        <v>0</v>
      </c>
      <c r="Q439" s="17">
        <f t="shared" si="101"/>
        <v>2500</v>
      </c>
      <c r="R439" s="60" t="s">
        <v>1367</v>
      </c>
      <c r="S439" s="14"/>
      <c r="T439" s="202"/>
    </row>
    <row r="440" spans="1:20" s="203" customFormat="1" ht="13.8">
      <c r="A440" s="60">
        <f t="shared" si="102"/>
        <v>56</v>
      </c>
      <c r="B440" s="22" t="s">
        <v>1368</v>
      </c>
      <c r="C440" s="235" t="s">
        <v>1405</v>
      </c>
      <c r="D440" s="236" t="s">
        <v>1538</v>
      </c>
      <c r="E440" s="23" t="s">
        <v>1539</v>
      </c>
      <c r="F440" s="23" t="s">
        <v>192</v>
      </c>
      <c r="G440" s="23" t="s">
        <v>1307</v>
      </c>
      <c r="H440" s="238" t="s">
        <v>1540</v>
      </c>
      <c r="I440" s="23" t="s">
        <v>1541</v>
      </c>
      <c r="J440" s="235" t="s">
        <v>241</v>
      </c>
      <c r="K440" s="34">
        <v>4.2</v>
      </c>
      <c r="L440" s="17">
        <v>500</v>
      </c>
      <c r="M440" s="24">
        <v>0</v>
      </c>
      <c r="N440" s="17">
        <f t="shared" si="100"/>
        <v>500</v>
      </c>
      <c r="O440" s="17">
        <v>500</v>
      </c>
      <c r="P440" s="24">
        <v>0</v>
      </c>
      <c r="Q440" s="17">
        <f t="shared" si="101"/>
        <v>500</v>
      </c>
      <c r="R440" s="60" t="s">
        <v>1367</v>
      </c>
      <c r="S440" s="14"/>
      <c r="T440" s="202"/>
    </row>
    <row r="441" spans="1:20" s="203" customFormat="1" ht="13.8">
      <c r="A441" s="60">
        <f t="shared" si="102"/>
        <v>57</v>
      </c>
      <c r="B441" s="22" t="s">
        <v>1368</v>
      </c>
      <c r="C441" s="235" t="s">
        <v>1405</v>
      </c>
      <c r="D441" s="236" t="s">
        <v>1542</v>
      </c>
      <c r="E441" s="23" t="s">
        <v>1543</v>
      </c>
      <c r="F441" s="23" t="s">
        <v>192</v>
      </c>
      <c r="G441" s="23" t="s">
        <v>1307</v>
      </c>
      <c r="H441" s="238" t="s">
        <v>1544</v>
      </c>
      <c r="I441" s="23" t="s">
        <v>1545</v>
      </c>
      <c r="J441" s="235" t="s">
        <v>241</v>
      </c>
      <c r="K441" s="34">
        <v>3.2</v>
      </c>
      <c r="L441" s="17">
        <v>1000</v>
      </c>
      <c r="M441" s="24">
        <v>0</v>
      </c>
      <c r="N441" s="17">
        <f t="shared" si="100"/>
        <v>1000</v>
      </c>
      <c r="O441" s="17">
        <v>1000</v>
      </c>
      <c r="P441" s="24">
        <v>0</v>
      </c>
      <c r="Q441" s="17">
        <f t="shared" si="101"/>
        <v>1000</v>
      </c>
      <c r="R441" s="60" t="s">
        <v>1367</v>
      </c>
      <c r="S441" s="14"/>
      <c r="T441" s="202"/>
    </row>
    <row r="442" spans="1:20" s="203" customFormat="1" ht="13.8">
      <c r="A442" s="60">
        <f t="shared" si="102"/>
        <v>58</v>
      </c>
      <c r="B442" s="22" t="s">
        <v>1368</v>
      </c>
      <c r="C442" s="235" t="s">
        <v>1405</v>
      </c>
      <c r="D442" s="236" t="s">
        <v>1546</v>
      </c>
      <c r="E442" s="23" t="s">
        <v>1543</v>
      </c>
      <c r="F442" s="23" t="s">
        <v>192</v>
      </c>
      <c r="G442" s="23" t="s">
        <v>1307</v>
      </c>
      <c r="H442" s="238" t="s">
        <v>1547</v>
      </c>
      <c r="I442" s="23" t="s">
        <v>1548</v>
      </c>
      <c r="J442" s="235" t="s">
        <v>241</v>
      </c>
      <c r="K442" s="34">
        <v>10</v>
      </c>
      <c r="L442" s="17">
        <v>500</v>
      </c>
      <c r="M442" s="24">
        <v>0</v>
      </c>
      <c r="N442" s="17">
        <f t="shared" si="100"/>
        <v>500</v>
      </c>
      <c r="O442" s="17">
        <v>500</v>
      </c>
      <c r="P442" s="24">
        <v>0</v>
      </c>
      <c r="Q442" s="17">
        <f t="shared" si="101"/>
        <v>500</v>
      </c>
      <c r="R442" s="60" t="s">
        <v>1367</v>
      </c>
      <c r="S442" s="14"/>
      <c r="T442" s="202"/>
    </row>
    <row r="443" spans="1:20" s="203" customFormat="1" ht="13.8">
      <c r="A443" s="60">
        <f t="shared" si="102"/>
        <v>59</v>
      </c>
      <c r="B443" s="22" t="s">
        <v>1368</v>
      </c>
      <c r="C443" s="235" t="s">
        <v>1405</v>
      </c>
      <c r="D443" s="236" t="s">
        <v>5124</v>
      </c>
      <c r="E443" s="23">
        <v>20</v>
      </c>
      <c r="F443" s="23" t="s">
        <v>192</v>
      </c>
      <c r="G443" s="23" t="s">
        <v>1307</v>
      </c>
      <c r="H443" s="238" t="s">
        <v>1549</v>
      </c>
      <c r="I443" s="23" t="s">
        <v>1550</v>
      </c>
      <c r="J443" s="235" t="s">
        <v>241</v>
      </c>
      <c r="K443" s="34">
        <v>6</v>
      </c>
      <c r="L443" s="17">
        <v>5000</v>
      </c>
      <c r="M443" s="24">
        <v>0</v>
      </c>
      <c r="N443" s="17">
        <f t="shared" si="100"/>
        <v>5000</v>
      </c>
      <c r="O443" s="17">
        <v>5000</v>
      </c>
      <c r="P443" s="24">
        <v>0</v>
      </c>
      <c r="Q443" s="17">
        <f t="shared" si="101"/>
        <v>5000</v>
      </c>
      <c r="R443" s="60" t="s">
        <v>1367</v>
      </c>
      <c r="S443" s="14"/>
      <c r="T443" s="202"/>
    </row>
    <row r="444" spans="1:20" s="203" customFormat="1" ht="13.8">
      <c r="A444" s="60">
        <f t="shared" si="102"/>
        <v>60</v>
      </c>
      <c r="B444" s="22" t="s">
        <v>1368</v>
      </c>
      <c r="C444" s="235" t="s">
        <v>1551</v>
      </c>
      <c r="D444" s="236" t="s">
        <v>1486</v>
      </c>
      <c r="E444" s="23">
        <v>18</v>
      </c>
      <c r="F444" s="23" t="s">
        <v>192</v>
      </c>
      <c r="G444" s="23" t="s">
        <v>1307</v>
      </c>
      <c r="H444" s="238" t="s">
        <v>1552</v>
      </c>
      <c r="I444" s="23" t="s">
        <v>1553</v>
      </c>
      <c r="J444" s="235" t="s">
        <v>241</v>
      </c>
      <c r="K444" s="34">
        <v>10</v>
      </c>
      <c r="L444" s="17">
        <v>45000</v>
      </c>
      <c r="M444" s="24">
        <v>0</v>
      </c>
      <c r="N444" s="17">
        <f t="shared" si="100"/>
        <v>45000</v>
      </c>
      <c r="O444" s="17">
        <v>45000</v>
      </c>
      <c r="P444" s="24">
        <v>0</v>
      </c>
      <c r="Q444" s="17">
        <f t="shared" si="101"/>
        <v>45000</v>
      </c>
      <c r="R444" s="60" t="s">
        <v>1367</v>
      </c>
      <c r="S444" s="14"/>
      <c r="T444" s="202"/>
    </row>
    <row r="445" spans="1:20" s="203" customFormat="1" ht="13.8">
      <c r="A445" s="60">
        <f t="shared" si="102"/>
        <v>61</v>
      </c>
      <c r="B445" s="22" t="s">
        <v>1368</v>
      </c>
      <c r="C445" s="235" t="s">
        <v>1551</v>
      </c>
      <c r="D445" s="236" t="s">
        <v>1333</v>
      </c>
      <c r="E445" s="23"/>
      <c r="F445" s="23" t="s">
        <v>192</v>
      </c>
      <c r="G445" s="23" t="s">
        <v>1307</v>
      </c>
      <c r="H445" s="238" t="s">
        <v>1554</v>
      </c>
      <c r="I445" s="23" t="s">
        <v>1555</v>
      </c>
      <c r="J445" s="235" t="s">
        <v>241</v>
      </c>
      <c r="K445" s="34">
        <v>11.5</v>
      </c>
      <c r="L445" s="17">
        <v>40000</v>
      </c>
      <c r="M445" s="24">
        <v>0</v>
      </c>
      <c r="N445" s="17">
        <f t="shared" si="100"/>
        <v>40000</v>
      </c>
      <c r="O445" s="17">
        <v>40000</v>
      </c>
      <c r="P445" s="24">
        <v>0</v>
      </c>
      <c r="Q445" s="17">
        <f t="shared" si="101"/>
        <v>40000</v>
      </c>
      <c r="R445" s="60" t="s">
        <v>1367</v>
      </c>
      <c r="S445" s="14"/>
      <c r="T445" s="202"/>
    </row>
    <row r="446" spans="1:20" s="203" customFormat="1" ht="13.8">
      <c r="A446" s="60">
        <f t="shared" si="102"/>
        <v>62</v>
      </c>
      <c r="B446" s="22" t="s">
        <v>1368</v>
      </c>
      <c r="C446" s="235" t="s">
        <v>1556</v>
      </c>
      <c r="D446" s="236" t="s">
        <v>1557</v>
      </c>
      <c r="E446" s="23"/>
      <c r="F446" s="23" t="s">
        <v>192</v>
      </c>
      <c r="G446" s="23" t="s">
        <v>1307</v>
      </c>
      <c r="H446" s="238" t="s">
        <v>1558</v>
      </c>
      <c r="I446" s="23" t="s">
        <v>1559</v>
      </c>
      <c r="J446" s="235" t="s">
        <v>241</v>
      </c>
      <c r="K446" s="34">
        <v>29.5</v>
      </c>
      <c r="L446" s="17">
        <v>75000</v>
      </c>
      <c r="M446" s="24">
        <v>0</v>
      </c>
      <c r="N446" s="17">
        <f t="shared" si="100"/>
        <v>75000</v>
      </c>
      <c r="O446" s="17">
        <v>75000</v>
      </c>
      <c r="P446" s="24">
        <v>0</v>
      </c>
      <c r="Q446" s="17">
        <f t="shared" si="101"/>
        <v>75000</v>
      </c>
      <c r="R446" s="60" t="s">
        <v>1367</v>
      </c>
      <c r="S446" s="14"/>
      <c r="T446" s="202"/>
    </row>
    <row r="447" spans="1:20" s="203" customFormat="1" ht="13.8">
      <c r="A447" s="60">
        <f t="shared" si="102"/>
        <v>63</v>
      </c>
      <c r="B447" s="22" t="s">
        <v>1368</v>
      </c>
      <c r="C447" s="235" t="s">
        <v>1560</v>
      </c>
      <c r="D447" s="236" t="s">
        <v>1330</v>
      </c>
      <c r="E447" s="23" t="s">
        <v>1561</v>
      </c>
      <c r="F447" s="23" t="s">
        <v>192</v>
      </c>
      <c r="G447" s="23" t="s">
        <v>1307</v>
      </c>
      <c r="H447" s="238" t="s">
        <v>1562</v>
      </c>
      <c r="I447" s="23" t="s">
        <v>1563</v>
      </c>
      <c r="J447" s="235" t="s">
        <v>241</v>
      </c>
      <c r="K447" s="34">
        <v>16</v>
      </c>
      <c r="L447" s="17">
        <v>4500</v>
      </c>
      <c r="M447" s="24">
        <v>0</v>
      </c>
      <c r="N447" s="17">
        <f t="shared" si="100"/>
        <v>4500</v>
      </c>
      <c r="O447" s="17">
        <v>4500</v>
      </c>
      <c r="P447" s="24">
        <v>0</v>
      </c>
      <c r="Q447" s="17">
        <f t="shared" si="101"/>
        <v>4500</v>
      </c>
      <c r="R447" s="60" t="s">
        <v>1367</v>
      </c>
      <c r="S447" s="14"/>
      <c r="T447" s="202"/>
    </row>
    <row r="448" spans="1:20" s="203" customFormat="1" ht="13.8">
      <c r="A448" s="60">
        <f t="shared" si="102"/>
        <v>64</v>
      </c>
      <c r="B448" s="22" t="s">
        <v>1368</v>
      </c>
      <c r="C448" s="235" t="s">
        <v>1564</v>
      </c>
      <c r="D448" s="236" t="s">
        <v>963</v>
      </c>
      <c r="E448" s="23">
        <v>5</v>
      </c>
      <c r="F448" s="23" t="s">
        <v>192</v>
      </c>
      <c r="G448" s="23" t="s">
        <v>1307</v>
      </c>
      <c r="H448" s="238" t="s">
        <v>1565</v>
      </c>
      <c r="I448" s="23" t="s">
        <v>1566</v>
      </c>
      <c r="J448" s="235" t="s">
        <v>220</v>
      </c>
      <c r="K448" s="34">
        <v>14</v>
      </c>
      <c r="L448" s="24">
        <v>1500</v>
      </c>
      <c r="M448" s="24">
        <v>500</v>
      </c>
      <c r="N448" s="17">
        <f t="shared" si="100"/>
        <v>2000</v>
      </c>
      <c r="O448" s="24">
        <v>1500</v>
      </c>
      <c r="P448" s="24">
        <v>500</v>
      </c>
      <c r="Q448" s="17">
        <f t="shared" si="101"/>
        <v>2000</v>
      </c>
      <c r="R448" s="60" t="s">
        <v>1367</v>
      </c>
      <c r="S448" s="14"/>
      <c r="T448" s="202"/>
    </row>
    <row r="449" spans="1:20" s="203" customFormat="1" ht="13.8">
      <c r="A449" s="380"/>
      <c r="B449" s="381"/>
      <c r="C449" s="381"/>
      <c r="D449" s="381"/>
      <c r="E449" s="381"/>
      <c r="F449" s="381"/>
      <c r="G449" s="381"/>
      <c r="H449" s="381"/>
      <c r="I449" s="381"/>
      <c r="J449" s="381"/>
      <c r="K449" s="382"/>
      <c r="L449" s="18">
        <f t="shared" ref="L449:Q449" si="103">SUM(L385:L448)</f>
        <v>291000</v>
      </c>
      <c r="M449" s="18">
        <f t="shared" si="103"/>
        <v>500</v>
      </c>
      <c r="N449" s="18">
        <f t="shared" si="103"/>
        <v>291500</v>
      </c>
      <c r="O449" s="18">
        <f t="shared" si="103"/>
        <v>291000</v>
      </c>
      <c r="P449" s="18">
        <f t="shared" si="103"/>
        <v>500</v>
      </c>
      <c r="Q449" s="18">
        <f t="shared" si="103"/>
        <v>291500</v>
      </c>
      <c r="R449" s="205"/>
      <c r="S449" s="14"/>
      <c r="T449" s="202"/>
    </row>
    <row r="450" spans="1:20" s="203" customFormat="1" ht="36" customHeight="1">
      <c r="A450" s="406"/>
      <c r="B450" s="407"/>
      <c r="C450" s="407"/>
      <c r="D450" s="407"/>
      <c r="E450" s="407"/>
      <c r="F450" s="407"/>
      <c r="G450" s="407"/>
      <c r="H450" s="407"/>
      <c r="I450" s="407"/>
      <c r="J450" s="407"/>
      <c r="K450" s="407"/>
      <c r="L450" s="407"/>
      <c r="M450" s="407"/>
      <c r="N450" s="407"/>
      <c r="O450" s="407"/>
      <c r="P450" s="407"/>
      <c r="Q450" s="407"/>
      <c r="R450" s="408"/>
      <c r="S450" s="14"/>
      <c r="T450" s="202"/>
    </row>
    <row r="451" spans="1:20" ht="32.1" customHeight="1">
      <c r="A451" s="210" t="s">
        <v>4960</v>
      </c>
      <c r="B451" s="437" t="s">
        <v>1567</v>
      </c>
      <c r="C451" s="438"/>
      <c r="D451" s="438"/>
      <c r="E451" s="438"/>
      <c r="F451" s="438"/>
      <c r="G451" s="438"/>
      <c r="H451" s="438"/>
      <c r="I451" s="438"/>
      <c r="J451" s="438"/>
      <c r="K451" s="439"/>
      <c r="L451" s="377" t="s">
        <v>243</v>
      </c>
      <c r="M451" s="377"/>
      <c r="N451" s="377"/>
      <c r="O451" s="377" t="s">
        <v>204</v>
      </c>
      <c r="P451" s="377"/>
      <c r="Q451" s="377"/>
      <c r="R451" s="401" t="s">
        <v>20</v>
      </c>
    </row>
    <row r="452" spans="1:20" ht="42" customHeight="1">
      <c r="A452" s="56"/>
      <c r="B452" s="57" t="s">
        <v>29</v>
      </c>
      <c r="C452" s="57" t="s">
        <v>4</v>
      </c>
      <c r="D452" s="58" t="s">
        <v>5</v>
      </c>
      <c r="E452" s="58" t="s">
        <v>6</v>
      </c>
      <c r="F452" s="58" t="s">
        <v>8</v>
      </c>
      <c r="G452" s="58" t="s">
        <v>9</v>
      </c>
      <c r="H452" s="58" t="s">
        <v>22</v>
      </c>
      <c r="I452" s="58" t="s">
        <v>10</v>
      </c>
      <c r="J452" s="58" t="s">
        <v>11</v>
      </c>
      <c r="K452" s="56" t="s">
        <v>12</v>
      </c>
      <c r="L452" s="62" t="s">
        <v>13</v>
      </c>
      <c r="M452" s="56" t="s">
        <v>14</v>
      </c>
      <c r="N452" s="56" t="s">
        <v>3</v>
      </c>
      <c r="O452" s="62" t="s">
        <v>13</v>
      </c>
      <c r="P452" s="56" t="s">
        <v>14</v>
      </c>
      <c r="Q452" s="56" t="s">
        <v>3</v>
      </c>
      <c r="R452" s="401"/>
    </row>
    <row r="453" spans="1:20" s="203" customFormat="1" ht="13.8">
      <c r="A453" s="60">
        <v>1</v>
      </c>
      <c r="B453" s="22" t="s">
        <v>1368</v>
      </c>
      <c r="C453" s="199" t="s">
        <v>1368</v>
      </c>
      <c r="D453" s="58" t="s">
        <v>1568</v>
      </c>
      <c r="E453" s="23" t="s">
        <v>1569</v>
      </c>
      <c r="F453" s="23" t="s">
        <v>1570</v>
      </c>
      <c r="G453" s="23" t="s">
        <v>1307</v>
      </c>
      <c r="H453" s="206" t="s">
        <v>1571</v>
      </c>
      <c r="I453" s="207" t="s">
        <v>1572</v>
      </c>
      <c r="J453" s="23" t="s">
        <v>241</v>
      </c>
      <c r="K453" s="34">
        <v>33</v>
      </c>
      <c r="L453" s="24">
        <v>18000</v>
      </c>
      <c r="M453" s="24">
        <v>0</v>
      </c>
      <c r="N453" s="17">
        <f>L453+M453</f>
        <v>18000</v>
      </c>
      <c r="O453" s="24">
        <v>18000</v>
      </c>
      <c r="P453" s="24">
        <v>0</v>
      </c>
      <c r="Q453" s="17">
        <f>O453+P453</f>
        <v>18000</v>
      </c>
      <c r="R453" s="60" t="s">
        <v>1367</v>
      </c>
      <c r="S453" s="350" t="s">
        <v>1573</v>
      </c>
    </row>
    <row r="454" spans="1:20" ht="13.8">
      <c r="A454" s="60">
        <v>2</v>
      </c>
      <c r="B454" s="22" t="s">
        <v>1368</v>
      </c>
      <c r="C454" s="199" t="s">
        <v>1132</v>
      </c>
      <c r="D454" s="93" t="s">
        <v>1574</v>
      </c>
      <c r="E454" s="23" t="s">
        <v>18</v>
      </c>
      <c r="F454" s="23" t="s">
        <v>192</v>
      </c>
      <c r="G454" s="23" t="s">
        <v>1307</v>
      </c>
      <c r="H454" s="201" t="s">
        <v>1575</v>
      </c>
      <c r="I454" s="23" t="s">
        <v>1576</v>
      </c>
      <c r="J454" s="23" t="s">
        <v>220</v>
      </c>
      <c r="K454" s="34">
        <v>16</v>
      </c>
      <c r="L454" s="24">
        <v>750</v>
      </c>
      <c r="M454" s="24">
        <v>250</v>
      </c>
      <c r="N454" s="17">
        <f>L454+M454</f>
        <v>1000</v>
      </c>
      <c r="O454" s="24">
        <v>750</v>
      </c>
      <c r="P454" s="24">
        <v>250</v>
      </c>
      <c r="Q454" s="17">
        <f>O454+P454</f>
        <v>1000</v>
      </c>
      <c r="R454" s="60" t="s">
        <v>1367</v>
      </c>
      <c r="S454" s="350" t="s">
        <v>1577</v>
      </c>
    </row>
    <row r="455" spans="1:20" s="203" customFormat="1" ht="13.8">
      <c r="A455" s="60">
        <v>3</v>
      </c>
      <c r="B455" s="22" t="s">
        <v>1368</v>
      </c>
      <c r="C455" s="199" t="s">
        <v>1578</v>
      </c>
      <c r="D455" s="58" t="s">
        <v>1579</v>
      </c>
      <c r="E455" s="23" t="s">
        <v>1580</v>
      </c>
      <c r="F455" s="23" t="s">
        <v>192</v>
      </c>
      <c r="G455" s="23" t="s">
        <v>1307</v>
      </c>
      <c r="H455" s="95" t="s">
        <v>1581</v>
      </c>
      <c r="I455" s="23" t="s">
        <v>1582</v>
      </c>
      <c r="J455" s="23" t="s">
        <v>220</v>
      </c>
      <c r="K455" s="34">
        <v>30</v>
      </c>
      <c r="L455" s="24">
        <v>11000</v>
      </c>
      <c r="M455" s="24">
        <v>4000</v>
      </c>
      <c r="N455" s="17">
        <f>L455+M455</f>
        <v>15000</v>
      </c>
      <c r="O455" s="24">
        <v>11000</v>
      </c>
      <c r="P455" s="24">
        <v>4000</v>
      </c>
      <c r="Q455" s="17">
        <f>O455+P455</f>
        <v>15000</v>
      </c>
      <c r="R455" s="60" t="s">
        <v>1367</v>
      </c>
      <c r="S455" s="350" t="s">
        <v>1583</v>
      </c>
    </row>
    <row r="456" spans="1:20" s="203" customFormat="1" ht="13.8">
      <c r="A456" s="380"/>
      <c r="B456" s="381"/>
      <c r="C456" s="381"/>
      <c r="D456" s="381"/>
      <c r="E456" s="381"/>
      <c r="F456" s="381"/>
      <c r="G456" s="381"/>
      <c r="H456" s="381"/>
      <c r="I456" s="381"/>
      <c r="J456" s="381"/>
      <c r="K456" s="382"/>
      <c r="L456" s="18">
        <f>SUM(L453:L455)</f>
        <v>29750</v>
      </c>
      <c r="M456" s="18">
        <f t="shared" ref="M456:Q456" si="104">SUM(M453:M455)</f>
        <v>4250</v>
      </c>
      <c r="N456" s="18">
        <f t="shared" si="104"/>
        <v>34000</v>
      </c>
      <c r="O456" s="18">
        <f t="shared" si="104"/>
        <v>29750</v>
      </c>
      <c r="P456" s="18">
        <f t="shared" si="104"/>
        <v>4250</v>
      </c>
      <c r="Q456" s="18">
        <f t="shared" si="104"/>
        <v>34000</v>
      </c>
      <c r="R456" s="205"/>
      <c r="S456" s="14"/>
      <c r="T456" s="202"/>
    </row>
    <row r="457" spans="1:20" s="203" customFormat="1" ht="36" customHeight="1">
      <c r="A457" s="406"/>
      <c r="B457" s="407"/>
      <c r="C457" s="407"/>
      <c r="D457" s="407"/>
      <c r="E457" s="407"/>
      <c r="F457" s="407"/>
      <c r="G457" s="407"/>
      <c r="H457" s="407"/>
      <c r="I457" s="407"/>
      <c r="J457" s="407"/>
      <c r="K457" s="407"/>
      <c r="L457" s="407"/>
      <c r="M457" s="407"/>
      <c r="N457" s="407"/>
      <c r="O457" s="407"/>
      <c r="P457" s="407"/>
      <c r="Q457" s="407"/>
      <c r="R457" s="408"/>
      <c r="S457" s="14"/>
      <c r="T457" s="202"/>
    </row>
    <row r="458" spans="1:20" ht="32.1" customHeight="1">
      <c r="A458" s="210" t="s">
        <v>821</v>
      </c>
      <c r="B458" s="374" t="s">
        <v>1584</v>
      </c>
      <c r="C458" s="375"/>
      <c r="D458" s="375"/>
      <c r="E458" s="375"/>
      <c r="F458" s="375"/>
      <c r="G458" s="375"/>
      <c r="H458" s="375"/>
      <c r="I458" s="375"/>
      <c r="J458" s="375"/>
      <c r="K458" s="376"/>
      <c r="L458" s="377" t="s">
        <v>243</v>
      </c>
      <c r="M458" s="377"/>
      <c r="N458" s="377"/>
      <c r="O458" s="377" t="s">
        <v>204</v>
      </c>
      <c r="P458" s="377"/>
      <c r="Q458" s="377"/>
      <c r="R458" s="401" t="s">
        <v>20</v>
      </c>
    </row>
    <row r="459" spans="1:20" ht="42" customHeight="1">
      <c r="A459" s="56" t="s">
        <v>7</v>
      </c>
      <c r="B459" s="57" t="s">
        <v>29</v>
      </c>
      <c r="C459" s="57" t="s">
        <v>4</v>
      </c>
      <c r="D459" s="58" t="s">
        <v>5</v>
      </c>
      <c r="E459" s="58" t="s">
        <v>6</v>
      </c>
      <c r="F459" s="58" t="s">
        <v>8</v>
      </c>
      <c r="G459" s="58" t="s">
        <v>9</v>
      </c>
      <c r="H459" s="58" t="s">
        <v>22</v>
      </c>
      <c r="I459" s="58" t="s">
        <v>10</v>
      </c>
      <c r="J459" s="58" t="s">
        <v>11</v>
      </c>
      <c r="K459" s="56" t="s">
        <v>12</v>
      </c>
      <c r="L459" s="62" t="s">
        <v>13</v>
      </c>
      <c r="M459" s="56" t="s">
        <v>14</v>
      </c>
      <c r="N459" s="56" t="s">
        <v>3</v>
      </c>
      <c r="O459" s="62" t="s">
        <v>13</v>
      </c>
      <c r="P459" s="56" t="s">
        <v>14</v>
      </c>
      <c r="Q459" s="56" t="s">
        <v>3</v>
      </c>
      <c r="R459" s="401"/>
    </row>
    <row r="460" spans="1:20" ht="13.8">
      <c r="A460" s="60">
        <v>1</v>
      </c>
      <c r="B460" s="208" t="s">
        <v>1585</v>
      </c>
      <c r="C460" s="199" t="s">
        <v>380</v>
      </c>
      <c r="D460" s="93" t="s">
        <v>1586</v>
      </c>
      <c r="E460" s="23" t="s">
        <v>595</v>
      </c>
      <c r="F460" s="23" t="s">
        <v>192</v>
      </c>
      <c r="G460" s="23" t="s">
        <v>1307</v>
      </c>
      <c r="H460" s="209" t="s">
        <v>1587</v>
      </c>
      <c r="I460" s="207" t="s">
        <v>1588</v>
      </c>
      <c r="J460" s="23" t="s">
        <v>241</v>
      </c>
      <c r="K460" s="34">
        <v>35</v>
      </c>
      <c r="L460" s="24">
        <v>32000</v>
      </c>
      <c r="M460" s="24">
        <v>0</v>
      </c>
      <c r="N460" s="17">
        <f>L460+M460</f>
        <v>32000</v>
      </c>
      <c r="O460" s="24">
        <v>32000</v>
      </c>
      <c r="P460" s="24">
        <v>0</v>
      </c>
      <c r="Q460" s="17">
        <f>O460+P460</f>
        <v>32000</v>
      </c>
      <c r="R460" s="60" t="s">
        <v>1367</v>
      </c>
      <c r="S460" s="350" t="s">
        <v>1589</v>
      </c>
    </row>
    <row r="461" spans="1:20" s="203" customFormat="1" ht="13.8">
      <c r="A461" s="380"/>
      <c r="B461" s="381"/>
      <c r="C461" s="381"/>
      <c r="D461" s="381"/>
      <c r="E461" s="381"/>
      <c r="F461" s="381"/>
      <c r="G461" s="381"/>
      <c r="H461" s="381"/>
      <c r="I461" s="381"/>
      <c r="J461" s="381"/>
      <c r="K461" s="382"/>
      <c r="L461" s="18">
        <f t="shared" ref="L461:Q461" si="105">SUM(L460:L460)</f>
        <v>32000</v>
      </c>
      <c r="M461" s="18">
        <f t="shared" si="105"/>
        <v>0</v>
      </c>
      <c r="N461" s="18">
        <f t="shared" si="105"/>
        <v>32000</v>
      </c>
      <c r="O461" s="18">
        <f t="shared" si="105"/>
        <v>32000</v>
      </c>
      <c r="P461" s="18">
        <f t="shared" si="105"/>
        <v>0</v>
      </c>
      <c r="Q461" s="18">
        <f t="shared" si="105"/>
        <v>32000</v>
      </c>
      <c r="R461" s="205"/>
      <c r="S461" s="14"/>
      <c r="T461" s="202"/>
    </row>
    <row r="462" spans="1:20" s="203" customFormat="1" ht="36" customHeight="1">
      <c r="A462" s="406"/>
      <c r="B462" s="407"/>
      <c r="C462" s="407"/>
      <c r="D462" s="407"/>
      <c r="E462" s="407"/>
      <c r="F462" s="407"/>
      <c r="G462" s="407"/>
      <c r="H462" s="407"/>
      <c r="I462" s="407"/>
      <c r="J462" s="407"/>
      <c r="K462" s="407"/>
      <c r="L462" s="407"/>
      <c r="M462" s="407"/>
      <c r="N462" s="407"/>
      <c r="O462" s="407"/>
      <c r="P462" s="407"/>
      <c r="Q462" s="407"/>
      <c r="R462" s="408"/>
      <c r="S462" s="14"/>
      <c r="T462" s="202"/>
    </row>
    <row r="463" spans="1:20" ht="32.1" customHeight="1">
      <c r="A463" s="210" t="s">
        <v>4926</v>
      </c>
      <c r="B463" s="374" t="s">
        <v>1590</v>
      </c>
      <c r="C463" s="375"/>
      <c r="D463" s="375"/>
      <c r="E463" s="375"/>
      <c r="F463" s="375"/>
      <c r="G463" s="375"/>
      <c r="H463" s="375"/>
      <c r="I463" s="375"/>
      <c r="J463" s="375"/>
      <c r="K463" s="376"/>
      <c r="L463" s="377" t="s">
        <v>243</v>
      </c>
      <c r="M463" s="377"/>
      <c r="N463" s="377"/>
      <c r="O463" s="377" t="s">
        <v>204</v>
      </c>
      <c r="P463" s="377"/>
      <c r="Q463" s="377"/>
      <c r="R463" s="401" t="s">
        <v>20</v>
      </c>
    </row>
    <row r="464" spans="1:20" ht="42" customHeight="1">
      <c r="A464" s="56" t="s">
        <v>7</v>
      </c>
      <c r="B464" s="57" t="s">
        <v>29</v>
      </c>
      <c r="C464" s="57" t="s">
        <v>4</v>
      </c>
      <c r="D464" s="58" t="s">
        <v>5</v>
      </c>
      <c r="E464" s="58" t="s">
        <v>6</v>
      </c>
      <c r="F464" s="58" t="s">
        <v>8</v>
      </c>
      <c r="G464" s="58" t="s">
        <v>9</v>
      </c>
      <c r="H464" s="58" t="s">
        <v>22</v>
      </c>
      <c r="I464" s="58" t="s">
        <v>10</v>
      </c>
      <c r="J464" s="58" t="s">
        <v>11</v>
      </c>
      <c r="K464" s="56" t="s">
        <v>12</v>
      </c>
      <c r="L464" s="62" t="s">
        <v>13</v>
      </c>
      <c r="M464" s="56" t="s">
        <v>14</v>
      </c>
      <c r="N464" s="56" t="s">
        <v>3</v>
      </c>
      <c r="O464" s="62" t="s">
        <v>13</v>
      </c>
      <c r="P464" s="56" t="s">
        <v>14</v>
      </c>
      <c r="Q464" s="56" t="s">
        <v>3</v>
      </c>
      <c r="R464" s="401"/>
    </row>
    <row r="465" spans="1:20" ht="13.8">
      <c r="A465" s="60">
        <v>1</v>
      </c>
      <c r="B465" s="208" t="s">
        <v>1591</v>
      </c>
      <c r="C465" s="199" t="s">
        <v>350</v>
      </c>
      <c r="D465" s="93" t="s">
        <v>963</v>
      </c>
      <c r="E465" s="23" t="s">
        <v>704</v>
      </c>
      <c r="F465" s="23" t="s">
        <v>192</v>
      </c>
      <c r="G465" s="23" t="s">
        <v>1307</v>
      </c>
      <c r="H465" s="209" t="s">
        <v>1592</v>
      </c>
      <c r="I465" s="207" t="s">
        <v>1593</v>
      </c>
      <c r="J465" s="23" t="s">
        <v>444</v>
      </c>
      <c r="K465" s="34">
        <v>76</v>
      </c>
      <c r="L465" s="24">
        <v>55000</v>
      </c>
      <c r="M465" s="24">
        <v>0</v>
      </c>
      <c r="N465" s="17">
        <f>L465+M465</f>
        <v>55000</v>
      </c>
      <c r="O465" s="24">
        <v>55000</v>
      </c>
      <c r="P465" s="24">
        <v>0</v>
      </c>
      <c r="Q465" s="17">
        <f>O465+P465</f>
        <v>55000</v>
      </c>
      <c r="R465" s="60" t="s">
        <v>1367</v>
      </c>
      <c r="S465" s="350" t="s">
        <v>1594</v>
      </c>
    </row>
    <row r="466" spans="1:20" s="203" customFormat="1" ht="13.8">
      <c r="A466" s="380"/>
      <c r="B466" s="381"/>
      <c r="C466" s="381"/>
      <c r="D466" s="381"/>
      <c r="E466" s="381"/>
      <c r="F466" s="381"/>
      <c r="G466" s="381"/>
      <c r="H466" s="381"/>
      <c r="I466" s="381"/>
      <c r="J466" s="381"/>
      <c r="K466" s="382"/>
      <c r="L466" s="18">
        <f>SUM(L465:L465)</f>
        <v>55000</v>
      </c>
      <c r="M466" s="18">
        <f t="shared" ref="M466:Q466" si="106">SUM(M465:M465)</f>
        <v>0</v>
      </c>
      <c r="N466" s="18">
        <f t="shared" si="106"/>
        <v>55000</v>
      </c>
      <c r="O466" s="18">
        <f t="shared" si="106"/>
        <v>55000</v>
      </c>
      <c r="P466" s="18">
        <f t="shared" si="106"/>
        <v>0</v>
      </c>
      <c r="Q466" s="18">
        <f t="shared" si="106"/>
        <v>55000</v>
      </c>
      <c r="R466" s="205"/>
      <c r="S466" s="14"/>
      <c r="T466" s="202"/>
    </row>
    <row r="467" spans="1:20" s="203" customFormat="1" ht="36" customHeight="1">
      <c r="A467" s="406"/>
      <c r="B467" s="407"/>
      <c r="C467" s="407"/>
      <c r="D467" s="407"/>
      <c r="E467" s="407"/>
      <c r="F467" s="407"/>
      <c r="G467" s="407"/>
      <c r="H467" s="407"/>
      <c r="I467" s="407"/>
      <c r="J467" s="407"/>
      <c r="K467" s="407"/>
      <c r="L467" s="407"/>
      <c r="M467" s="407"/>
      <c r="N467" s="407"/>
      <c r="O467" s="407"/>
      <c r="P467" s="407"/>
      <c r="Q467" s="407"/>
      <c r="R467" s="408"/>
      <c r="S467" s="14"/>
      <c r="T467" s="202"/>
    </row>
    <row r="468" spans="1:20" ht="32.1" customHeight="1">
      <c r="A468" s="211" t="s">
        <v>4927</v>
      </c>
      <c r="B468" s="374" t="s">
        <v>1613</v>
      </c>
      <c r="C468" s="375"/>
      <c r="D468" s="375"/>
      <c r="E468" s="375"/>
      <c r="F468" s="375"/>
      <c r="G468" s="375"/>
      <c r="H468" s="375"/>
      <c r="I468" s="375"/>
      <c r="J468" s="375"/>
      <c r="K468" s="376"/>
      <c r="L468" s="377" t="s">
        <v>243</v>
      </c>
      <c r="M468" s="377"/>
      <c r="N468" s="377"/>
      <c r="O468" s="377" t="s">
        <v>204</v>
      </c>
      <c r="P468" s="377"/>
      <c r="Q468" s="377"/>
      <c r="R468" s="401" t="s">
        <v>20</v>
      </c>
    </row>
    <row r="469" spans="1:20" ht="42" customHeight="1">
      <c r="A469" s="56" t="s">
        <v>7</v>
      </c>
      <c r="B469" s="57" t="s">
        <v>29</v>
      </c>
      <c r="C469" s="57" t="s">
        <v>4</v>
      </c>
      <c r="D469" s="58" t="s">
        <v>5</v>
      </c>
      <c r="E469" s="58" t="s">
        <v>6</v>
      </c>
      <c r="F469" s="58" t="s">
        <v>8</v>
      </c>
      <c r="G469" s="58" t="s">
        <v>9</v>
      </c>
      <c r="H469" s="58" t="s">
        <v>22</v>
      </c>
      <c r="I469" s="58" t="s">
        <v>10</v>
      </c>
      <c r="J469" s="58" t="s">
        <v>11</v>
      </c>
      <c r="K469" s="56" t="s">
        <v>12</v>
      </c>
      <c r="L469" s="62" t="s">
        <v>13</v>
      </c>
      <c r="M469" s="56" t="s">
        <v>14</v>
      </c>
      <c r="N469" s="56" t="s">
        <v>3</v>
      </c>
      <c r="O469" s="62" t="s">
        <v>13</v>
      </c>
      <c r="P469" s="56" t="s">
        <v>14</v>
      </c>
      <c r="Q469" s="56" t="s">
        <v>3</v>
      </c>
      <c r="R469" s="401"/>
    </row>
    <row r="470" spans="1:20" s="203" customFormat="1" ht="13.8">
      <c r="A470" s="60">
        <v>1</v>
      </c>
      <c r="B470" s="208" t="s">
        <v>1595</v>
      </c>
      <c r="C470" s="199" t="s">
        <v>1596</v>
      </c>
      <c r="D470" s="58" t="s">
        <v>1597</v>
      </c>
      <c r="E470" s="23" t="s">
        <v>728</v>
      </c>
      <c r="F470" s="23" t="s">
        <v>192</v>
      </c>
      <c r="G470" s="23" t="s">
        <v>1307</v>
      </c>
      <c r="H470" s="95" t="s">
        <v>1598</v>
      </c>
      <c r="I470" s="23" t="s">
        <v>1599</v>
      </c>
      <c r="J470" s="23" t="s">
        <v>241</v>
      </c>
      <c r="K470" s="34">
        <v>33</v>
      </c>
      <c r="L470" s="17">
        <v>40000</v>
      </c>
      <c r="M470" s="24">
        <v>0</v>
      </c>
      <c r="N470" s="17">
        <f>L470+M470</f>
        <v>40000</v>
      </c>
      <c r="O470" s="17">
        <v>40000</v>
      </c>
      <c r="P470" s="24">
        <v>0</v>
      </c>
      <c r="Q470" s="17">
        <f>O470+P470</f>
        <v>40000</v>
      </c>
      <c r="R470" s="60" t="s">
        <v>1367</v>
      </c>
      <c r="S470" s="14"/>
      <c r="T470" s="202"/>
    </row>
    <row r="471" spans="1:20" s="203" customFormat="1" ht="13.8">
      <c r="A471" s="89">
        <v>2</v>
      </c>
      <c r="B471" s="359" t="s">
        <v>1595</v>
      </c>
      <c r="C471" s="360" t="s">
        <v>1600</v>
      </c>
      <c r="D471" s="361" t="s">
        <v>1601</v>
      </c>
      <c r="E471" s="362" t="s">
        <v>19</v>
      </c>
      <c r="F471" s="362" t="s">
        <v>1359</v>
      </c>
      <c r="G471" s="362" t="s">
        <v>1307</v>
      </c>
      <c r="H471" s="363" t="s">
        <v>1602</v>
      </c>
      <c r="I471" s="362" t="s">
        <v>1603</v>
      </c>
      <c r="J471" s="362" t="s">
        <v>241</v>
      </c>
      <c r="K471" s="364">
        <v>38</v>
      </c>
      <c r="L471" s="17">
        <v>30000</v>
      </c>
      <c r="M471" s="365">
        <v>0</v>
      </c>
      <c r="N471" s="17">
        <f>L471+M471</f>
        <v>30000</v>
      </c>
      <c r="O471" s="17">
        <v>30000</v>
      </c>
      <c r="P471" s="365">
        <v>0</v>
      </c>
      <c r="Q471" s="17">
        <f>O471+P471</f>
        <v>30000</v>
      </c>
      <c r="R471" s="89" t="s">
        <v>1367</v>
      </c>
      <c r="S471" s="14"/>
      <c r="T471" s="202"/>
    </row>
    <row r="472" spans="1:20" s="203" customFormat="1" ht="13.8">
      <c r="A472" s="385"/>
      <c r="B472" s="385"/>
      <c r="C472" s="385"/>
      <c r="D472" s="385"/>
      <c r="E472" s="385"/>
      <c r="F472" s="385"/>
      <c r="G472" s="385"/>
      <c r="H472" s="385"/>
      <c r="I472" s="385"/>
      <c r="J472" s="385"/>
      <c r="K472" s="385"/>
      <c r="L472" s="18">
        <f>SUM(L470:L471)</f>
        <v>70000</v>
      </c>
      <c r="M472" s="18">
        <f t="shared" ref="M472:Q472" si="107">SUM(M470:M471)</f>
        <v>0</v>
      </c>
      <c r="N472" s="18">
        <f t="shared" si="107"/>
        <v>70000</v>
      </c>
      <c r="O472" s="18">
        <f t="shared" si="107"/>
        <v>70000</v>
      </c>
      <c r="P472" s="18">
        <f t="shared" si="107"/>
        <v>0</v>
      </c>
      <c r="Q472" s="18">
        <f t="shared" si="107"/>
        <v>70000</v>
      </c>
      <c r="R472" s="205"/>
      <c r="S472" s="14"/>
      <c r="T472" s="202"/>
    </row>
    <row r="473" spans="1:20" s="203" customFormat="1" ht="36" customHeight="1">
      <c r="A473" s="440"/>
      <c r="B473" s="441"/>
      <c r="C473" s="441"/>
      <c r="D473" s="441"/>
      <c r="E473" s="441"/>
      <c r="F473" s="441"/>
      <c r="G473" s="441"/>
      <c r="H473" s="441"/>
      <c r="I473" s="441"/>
      <c r="J473" s="441"/>
      <c r="K473" s="441"/>
      <c r="L473" s="441"/>
      <c r="M473" s="441"/>
      <c r="N473" s="441"/>
      <c r="O473" s="441"/>
      <c r="P473" s="441"/>
      <c r="Q473" s="441"/>
      <c r="R473" s="442"/>
      <c r="S473" s="14"/>
      <c r="T473" s="202"/>
    </row>
    <row r="474" spans="1:20" ht="32.1" customHeight="1">
      <c r="A474" s="210" t="s">
        <v>4928</v>
      </c>
      <c r="B474" s="437" t="s">
        <v>1614</v>
      </c>
      <c r="C474" s="438"/>
      <c r="D474" s="438"/>
      <c r="E474" s="438"/>
      <c r="F474" s="438"/>
      <c r="G474" s="438"/>
      <c r="H474" s="438"/>
      <c r="I474" s="438"/>
      <c r="J474" s="438"/>
      <c r="K474" s="439"/>
      <c r="L474" s="377" t="s">
        <v>243</v>
      </c>
      <c r="M474" s="377"/>
      <c r="N474" s="377"/>
      <c r="O474" s="377" t="s">
        <v>204</v>
      </c>
      <c r="P474" s="377"/>
      <c r="Q474" s="377"/>
      <c r="R474" s="401" t="s">
        <v>20</v>
      </c>
    </row>
    <row r="475" spans="1:20" ht="42" customHeight="1">
      <c r="A475" s="56" t="s">
        <v>7</v>
      </c>
      <c r="B475" s="57" t="s">
        <v>29</v>
      </c>
      <c r="C475" s="57" t="s">
        <v>4</v>
      </c>
      <c r="D475" s="58" t="s">
        <v>5</v>
      </c>
      <c r="E475" s="58" t="s">
        <v>6</v>
      </c>
      <c r="F475" s="58" t="s">
        <v>8</v>
      </c>
      <c r="G475" s="58" t="s">
        <v>9</v>
      </c>
      <c r="H475" s="58" t="s">
        <v>22</v>
      </c>
      <c r="I475" s="58" t="s">
        <v>10</v>
      </c>
      <c r="J475" s="58" t="s">
        <v>11</v>
      </c>
      <c r="K475" s="56" t="s">
        <v>12</v>
      </c>
      <c r="L475" s="62" t="s">
        <v>13</v>
      </c>
      <c r="M475" s="56" t="s">
        <v>14</v>
      </c>
      <c r="N475" s="56" t="s">
        <v>3</v>
      </c>
      <c r="O475" s="62" t="s">
        <v>13</v>
      </c>
      <c r="P475" s="56" t="s">
        <v>14</v>
      </c>
      <c r="Q475" s="56" t="s">
        <v>3</v>
      </c>
      <c r="R475" s="401"/>
    </row>
    <row r="476" spans="1:20" s="203" customFormat="1" ht="13.8">
      <c r="A476" s="60">
        <v>1</v>
      </c>
      <c r="B476" s="208" t="s">
        <v>1604</v>
      </c>
      <c r="C476" s="199" t="s">
        <v>341</v>
      </c>
      <c r="D476" s="58" t="s">
        <v>1310</v>
      </c>
      <c r="E476" s="23" t="s">
        <v>1099</v>
      </c>
      <c r="F476" s="23" t="s">
        <v>192</v>
      </c>
      <c r="G476" s="23" t="s">
        <v>1307</v>
      </c>
      <c r="H476" s="206" t="s">
        <v>1605</v>
      </c>
      <c r="I476" s="207" t="s">
        <v>1606</v>
      </c>
      <c r="J476" s="23" t="s">
        <v>241</v>
      </c>
      <c r="K476" s="34">
        <v>14</v>
      </c>
      <c r="L476" s="24">
        <v>3000</v>
      </c>
      <c r="M476" s="24">
        <v>0</v>
      </c>
      <c r="N476" s="17">
        <f>L476+M476</f>
        <v>3000</v>
      </c>
      <c r="O476" s="24">
        <v>3000</v>
      </c>
      <c r="P476" s="24">
        <v>0</v>
      </c>
      <c r="Q476" s="17">
        <v>3000</v>
      </c>
      <c r="R476" s="60" t="s">
        <v>1367</v>
      </c>
      <c r="S476" s="350" t="s">
        <v>1607</v>
      </c>
    </row>
    <row r="477" spans="1:20" s="203" customFormat="1" ht="13.8">
      <c r="A477" s="380"/>
      <c r="B477" s="381"/>
      <c r="C477" s="381"/>
      <c r="D477" s="381"/>
      <c r="E477" s="381"/>
      <c r="F477" s="381"/>
      <c r="G477" s="381"/>
      <c r="H477" s="381"/>
      <c r="I477" s="381"/>
      <c r="J477" s="381"/>
      <c r="K477" s="382"/>
      <c r="L477" s="18">
        <f>SUM(L476:L476)</f>
        <v>3000</v>
      </c>
      <c r="M477" s="18">
        <f t="shared" ref="M477:Q477" si="108">SUM(M476:M476)</f>
        <v>0</v>
      </c>
      <c r="N477" s="18">
        <f t="shared" si="108"/>
        <v>3000</v>
      </c>
      <c r="O477" s="18">
        <f t="shared" si="108"/>
        <v>3000</v>
      </c>
      <c r="P477" s="18">
        <f t="shared" si="108"/>
        <v>0</v>
      </c>
      <c r="Q477" s="18">
        <f t="shared" si="108"/>
        <v>3000</v>
      </c>
      <c r="R477" s="205"/>
      <c r="S477" s="14"/>
      <c r="T477" s="202"/>
    </row>
    <row r="478" spans="1:20" ht="36" customHeight="1">
      <c r="A478" s="368"/>
      <c r="B478" s="368"/>
      <c r="C478" s="368"/>
      <c r="D478" s="368"/>
      <c r="E478" s="368"/>
      <c r="F478" s="368"/>
      <c r="G478" s="368"/>
      <c r="H478" s="368"/>
      <c r="I478" s="368"/>
      <c r="J478" s="368"/>
      <c r="K478" s="368"/>
      <c r="L478" s="368"/>
      <c r="M478" s="368"/>
      <c r="N478" s="368"/>
      <c r="O478" s="368"/>
      <c r="P478" s="368"/>
      <c r="Q478" s="368"/>
    </row>
    <row r="479" spans="1:20" ht="31.95" customHeight="1">
      <c r="A479" s="55" t="s">
        <v>1078</v>
      </c>
      <c r="B479" s="374" t="s">
        <v>4959</v>
      </c>
      <c r="C479" s="375"/>
      <c r="D479" s="375"/>
      <c r="E479" s="375"/>
      <c r="F479" s="375"/>
      <c r="G479" s="375"/>
      <c r="H479" s="375"/>
      <c r="I479" s="375"/>
      <c r="J479" s="375"/>
      <c r="K479" s="376"/>
      <c r="L479" s="377" t="s">
        <v>243</v>
      </c>
      <c r="M479" s="377"/>
      <c r="N479" s="377"/>
      <c r="O479" s="377" t="s">
        <v>204</v>
      </c>
      <c r="P479" s="377"/>
      <c r="Q479" s="377"/>
      <c r="R479" s="378" t="s">
        <v>20</v>
      </c>
      <c r="S479" s="106"/>
    </row>
    <row r="480" spans="1:20" ht="42" customHeight="1">
      <c r="A480" s="56" t="s">
        <v>7</v>
      </c>
      <c r="B480" s="57" t="s">
        <v>29</v>
      </c>
      <c r="C480" s="57" t="s">
        <v>4</v>
      </c>
      <c r="D480" s="58" t="s">
        <v>5</v>
      </c>
      <c r="E480" s="58" t="s">
        <v>6</v>
      </c>
      <c r="F480" s="58" t="s">
        <v>8</v>
      </c>
      <c r="G480" s="58" t="s">
        <v>9</v>
      </c>
      <c r="H480" s="58" t="s">
        <v>22</v>
      </c>
      <c r="I480" s="58" t="s">
        <v>10</v>
      </c>
      <c r="J480" s="58" t="s">
        <v>11</v>
      </c>
      <c r="K480" s="56" t="s">
        <v>12</v>
      </c>
      <c r="L480" s="62" t="s">
        <v>13</v>
      </c>
      <c r="M480" s="56" t="s">
        <v>14</v>
      </c>
      <c r="N480" s="56" t="s">
        <v>3</v>
      </c>
      <c r="O480" s="62" t="s">
        <v>13</v>
      </c>
      <c r="P480" s="56" t="s">
        <v>14</v>
      </c>
      <c r="Q480" s="56" t="s">
        <v>3</v>
      </c>
      <c r="R480" s="379"/>
      <c r="S480" s="106"/>
    </row>
    <row r="481" spans="1:19" s="131" customFormat="1" ht="12.75" customHeight="1">
      <c r="A481" s="66">
        <v>1</v>
      </c>
      <c r="B481" s="58" t="s">
        <v>1123</v>
      </c>
      <c r="C481" s="13" t="s">
        <v>1124</v>
      </c>
      <c r="D481" s="13" t="s">
        <v>1125</v>
      </c>
      <c r="E481" s="13" t="s">
        <v>307</v>
      </c>
      <c r="F481" s="13" t="s">
        <v>197</v>
      </c>
      <c r="G481" s="13" t="s">
        <v>198</v>
      </c>
      <c r="H481" s="13" t="s">
        <v>1126</v>
      </c>
      <c r="I481" s="13" t="s">
        <v>1127</v>
      </c>
      <c r="J481" s="13" t="s">
        <v>241</v>
      </c>
      <c r="K481" s="187">
        <v>15</v>
      </c>
      <c r="L481" s="12">
        <v>200000</v>
      </c>
      <c r="M481" s="12">
        <v>0</v>
      </c>
      <c r="N481" s="12">
        <f>L481+M481</f>
        <v>200000</v>
      </c>
      <c r="O481" s="12">
        <v>200000</v>
      </c>
      <c r="P481" s="12">
        <v>0</v>
      </c>
      <c r="Q481" s="12">
        <f t="shared" ref="Q481:Q495" si="109">O481+P481</f>
        <v>200000</v>
      </c>
      <c r="R481" s="60" t="s">
        <v>507</v>
      </c>
      <c r="S481" s="188"/>
    </row>
    <row r="482" spans="1:19" s="131" customFormat="1" ht="12.75" customHeight="1">
      <c r="A482" s="66">
        <v>2</v>
      </c>
      <c r="B482" s="58" t="s">
        <v>1123</v>
      </c>
      <c r="C482" s="13" t="s">
        <v>1128</v>
      </c>
      <c r="D482" s="13" t="s">
        <v>1129</v>
      </c>
      <c r="E482" s="58" t="s">
        <v>704</v>
      </c>
      <c r="F482" s="13" t="s">
        <v>197</v>
      </c>
      <c r="G482" s="13" t="s">
        <v>198</v>
      </c>
      <c r="H482" s="13" t="s">
        <v>1130</v>
      </c>
      <c r="I482" s="101" t="s">
        <v>1131</v>
      </c>
      <c r="J482" s="63" t="s">
        <v>444</v>
      </c>
      <c r="K482" s="187">
        <v>50</v>
      </c>
      <c r="L482" s="12">
        <v>101000</v>
      </c>
      <c r="M482" s="12">
        <v>0</v>
      </c>
      <c r="N482" s="12">
        <f>L482+M482</f>
        <v>101000</v>
      </c>
      <c r="O482" s="12">
        <v>101000</v>
      </c>
      <c r="P482" s="12">
        <v>0</v>
      </c>
      <c r="Q482" s="12">
        <f t="shared" si="109"/>
        <v>101000</v>
      </c>
      <c r="R482" s="60" t="s">
        <v>507</v>
      </c>
      <c r="S482" s="188"/>
    </row>
    <row r="483" spans="1:19" s="131" customFormat="1" ht="12.75" customHeight="1">
      <c r="A483" s="66">
        <v>3</v>
      </c>
      <c r="B483" s="58" t="s">
        <v>1123</v>
      </c>
      <c r="C483" s="13" t="s">
        <v>1132</v>
      </c>
      <c r="D483" s="13" t="s">
        <v>504</v>
      </c>
      <c r="E483" s="13" t="s">
        <v>495</v>
      </c>
      <c r="F483" s="13" t="s">
        <v>197</v>
      </c>
      <c r="G483" s="13" t="s">
        <v>198</v>
      </c>
      <c r="H483" s="13" t="s">
        <v>1133</v>
      </c>
      <c r="I483" s="101" t="s">
        <v>1134</v>
      </c>
      <c r="J483" s="13" t="s">
        <v>241</v>
      </c>
      <c r="K483" s="150">
        <v>20</v>
      </c>
      <c r="L483" s="12">
        <v>30000</v>
      </c>
      <c r="M483" s="12">
        <v>0</v>
      </c>
      <c r="N483" s="12">
        <v>30000</v>
      </c>
      <c r="O483" s="12">
        <v>30000</v>
      </c>
      <c r="P483" s="12">
        <v>0</v>
      </c>
      <c r="Q483" s="12">
        <f t="shared" si="109"/>
        <v>30000</v>
      </c>
      <c r="R483" s="60" t="s">
        <v>507</v>
      </c>
      <c r="S483" s="188"/>
    </row>
    <row r="484" spans="1:19" s="131" customFormat="1" ht="12.75" customHeight="1">
      <c r="A484" s="66">
        <v>4</v>
      </c>
      <c r="B484" s="58" t="s">
        <v>1123</v>
      </c>
      <c r="C484" s="13" t="s">
        <v>1135</v>
      </c>
      <c r="D484" s="13" t="s">
        <v>1129</v>
      </c>
      <c r="E484" s="13" t="s">
        <v>1136</v>
      </c>
      <c r="F484" s="13" t="s">
        <v>197</v>
      </c>
      <c r="G484" s="13" t="s">
        <v>198</v>
      </c>
      <c r="H484" s="13" t="s">
        <v>1137</v>
      </c>
      <c r="I484" s="13" t="s">
        <v>1138</v>
      </c>
      <c r="J484" s="13" t="s">
        <v>444</v>
      </c>
      <c r="K484" s="150">
        <v>100</v>
      </c>
      <c r="L484" s="12">
        <v>370000</v>
      </c>
      <c r="M484" s="12">
        <v>0</v>
      </c>
      <c r="N484" s="12">
        <f>L484+M484</f>
        <v>370000</v>
      </c>
      <c r="O484" s="12">
        <v>370000</v>
      </c>
      <c r="P484" s="12">
        <v>0</v>
      </c>
      <c r="Q484" s="12">
        <f t="shared" si="109"/>
        <v>370000</v>
      </c>
      <c r="R484" s="60" t="s">
        <v>507</v>
      </c>
      <c r="S484" s="188"/>
    </row>
    <row r="485" spans="1:19" s="131" customFormat="1" ht="12.75" customHeight="1">
      <c r="A485" s="66">
        <v>5</v>
      </c>
      <c r="B485" s="58" t="s">
        <v>1123</v>
      </c>
      <c r="C485" s="13" t="s">
        <v>1139</v>
      </c>
      <c r="D485" s="13" t="s">
        <v>1140</v>
      </c>
      <c r="E485" s="13" t="s">
        <v>1141</v>
      </c>
      <c r="F485" s="13" t="s">
        <v>1142</v>
      </c>
      <c r="G485" s="13" t="s">
        <v>1143</v>
      </c>
      <c r="H485" s="13" t="s">
        <v>1144</v>
      </c>
      <c r="I485" s="13" t="s">
        <v>1145</v>
      </c>
      <c r="J485" s="13" t="s">
        <v>241</v>
      </c>
      <c r="K485" s="150">
        <v>2</v>
      </c>
      <c r="L485" s="12">
        <v>740</v>
      </c>
      <c r="M485" s="12">
        <v>0</v>
      </c>
      <c r="N485" s="12">
        <f>L485+M485</f>
        <v>740</v>
      </c>
      <c r="O485" s="12">
        <v>740</v>
      </c>
      <c r="P485" s="12">
        <v>0</v>
      </c>
      <c r="Q485" s="12">
        <f t="shared" si="109"/>
        <v>740</v>
      </c>
      <c r="R485" s="60" t="s">
        <v>507</v>
      </c>
      <c r="S485" s="188"/>
    </row>
    <row r="486" spans="1:19" s="131" customFormat="1" ht="12.75" customHeight="1">
      <c r="A486" s="66">
        <v>6</v>
      </c>
      <c r="B486" s="58" t="s">
        <v>1123</v>
      </c>
      <c r="C486" s="13" t="s">
        <v>1146</v>
      </c>
      <c r="D486" s="13" t="s">
        <v>1147</v>
      </c>
      <c r="E486" s="13" t="s">
        <v>25</v>
      </c>
      <c r="F486" s="13" t="s">
        <v>197</v>
      </c>
      <c r="G486" s="13" t="s">
        <v>198</v>
      </c>
      <c r="H486" s="13" t="s">
        <v>1148</v>
      </c>
      <c r="I486" s="13" t="s">
        <v>1149</v>
      </c>
      <c r="J486" s="13" t="s">
        <v>241</v>
      </c>
      <c r="K486" s="150">
        <v>40</v>
      </c>
      <c r="L486" s="12">
        <v>35000</v>
      </c>
      <c r="M486" s="12">
        <v>0</v>
      </c>
      <c r="N486" s="12">
        <f>L486+M486</f>
        <v>35000</v>
      </c>
      <c r="O486" s="12">
        <v>35000</v>
      </c>
      <c r="P486" s="12">
        <v>0</v>
      </c>
      <c r="Q486" s="12">
        <f t="shared" si="109"/>
        <v>35000</v>
      </c>
      <c r="R486" s="60" t="s">
        <v>507</v>
      </c>
      <c r="S486" s="188"/>
    </row>
    <row r="487" spans="1:19" s="131" customFormat="1" ht="12.75" customHeight="1">
      <c r="A487" s="66">
        <v>7</v>
      </c>
      <c r="B487" s="189" t="s">
        <v>1123</v>
      </c>
      <c r="C487" s="13" t="s">
        <v>1132</v>
      </c>
      <c r="D487" s="13" t="s">
        <v>1125</v>
      </c>
      <c r="E487" s="13" t="s">
        <v>1150</v>
      </c>
      <c r="F487" s="13" t="s">
        <v>197</v>
      </c>
      <c r="G487" s="13" t="s">
        <v>198</v>
      </c>
      <c r="H487" s="13" t="s">
        <v>1151</v>
      </c>
      <c r="I487" s="13" t="s">
        <v>1152</v>
      </c>
      <c r="J487" s="13" t="s">
        <v>241</v>
      </c>
      <c r="K487" s="150">
        <v>16</v>
      </c>
      <c r="L487" s="12">
        <v>16000</v>
      </c>
      <c r="M487" s="12">
        <v>0</v>
      </c>
      <c r="N487" s="12">
        <v>16000</v>
      </c>
      <c r="O487" s="12">
        <v>16000</v>
      </c>
      <c r="P487" s="12">
        <v>0</v>
      </c>
      <c r="Q487" s="12">
        <f t="shared" si="109"/>
        <v>16000</v>
      </c>
      <c r="R487" s="60" t="s">
        <v>507</v>
      </c>
      <c r="S487" s="188"/>
    </row>
    <row r="488" spans="1:19" s="131" customFormat="1" ht="12.75" customHeight="1">
      <c r="A488" s="66">
        <v>8</v>
      </c>
      <c r="B488" s="58" t="s">
        <v>1123</v>
      </c>
      <c r="C488" s="13" t="s">
        <v>1139</v>
      </c>
      <c r="D488" s="13" t="s">
        <v>1153</v>
      </c>
      <c r="E488" s="13"/>
      <c r="F488" s="13" t="s">
        <v>1154</v>
      </c>
      <c r="G488" s="13" t="s">
        <v>1164</v>
      </c>
      <c r="H488" s="13" t="s">
        <v>1155</v>
      </c>
      <c r="I488" s="13" t="s">
        <v>1156</v>
      </c>
      <c r="J488" s="13" t="s">
        <v>241</v>
      </c>
      <c r="K488" s="150">
        <v>2</v>
      </c>
      <c r="L488" s="12">
        <v>820</v>
      </c>
      <c r="M488" s="12">
        <v>0</v>
      </c>
      <c r="N488" s="12">
        <f>L488+M488</f>
        <v>820</v>
      </c>
      <c r="O488" s="12">
        <v>820</v>
      </c>
      <c r="P488" s="12">
        <v>0</v>
      </c>
      <c r="Q488" s="12">
        <f t="shared" si="109"/>
        <v>820</v>
      </c>
      <c r="R488" s="60" t="s">
        <v>507</v>
      </c>
      <c r="S488" s="188"/>
    </row>
    <row r="489" spans="1:19" s="131" customFormat="1" ht="12.75" customHeight="1">
      <c r="A489" s="66">
        <v>9</v>
      </c>
      <c r="B489" s="58" t="s">
        <v>1123</v>
      </c>
      <c r="C489" s="13" t="s">
        <v>1139</v>
      </c>
      <c r="D489" s="13" t="s">
        <v>1157</v>
      </c>
      <c r="E489" s="13"/>
      <c r="F489" s="13" t="s">
        <v>1158</v>
      </c>
      <c r="G489" s="13" t="s">
        <v>1159</v>
      </c>
      <c r="H489" s="13" t="s">
        <v>1160</v>
      </c>
      <c r="I489" s="13" t="s">
        <v>1161</v>
      </c>
      <c r="J489" s="13" t="s">
        <v>241</v>
      </c>
      <c r="K489" s="150">
        <v>1</v>
      </c>
      <c r="L489" s="12">
        <v>1800</v>
      </c>
      <c r="M489" s="12">
        <v>0</v>
      </c>
      <c r="N489" s="12">
        <v>1800</v>
      </c>
      <c r="O489" s="12">
        <v>1800</v>
      </c>
      <c r="P489" s="12">
        <v>0</v>
      </c>
      <c r="Q489" s="12">
        <f t="shared" si="109"/>
        <v>1800</v>
      </c>
      <c r="R489" s="60" t="s">
        <v>507</v>
      </c>
      <c r="S489" s="188"/>
    </row>
    <row r="490" spans="1:19" s="131" customFormat="1" ht="12.75" customHeight="1">
      <c r="A490" s="66">
        <v>10</v>
      </c>
      <c r="B490" s="58" t="s">
        <v>1123</v>
      </c>
      <c r="C490" s="13" t="s">
        <v>1162</v>
      </c>
      <c r="D490" s="13" t="s">
        <v>1163</v>
      </c>
      <c r="E490" s="13" t="s">
        <v>414</v>
      </c>
      <c r="F490" s="13" t="s">
        <v>1154</v>
      </c>
      <c r="G490" s="13" t="s">
        <v>1164</v>
      </c>
      <c r="H490" s="13" t="s">
        <v>1165</v>
      </c>
      <c r="I490" s="13" t="s">
        <v>1166</v>
      </c>
      <c r="J490" s="13" t="s">
        <v>315</v>
      </c>
      <c r="K490" s="187">
        <v>60</v>
      </c>
      <c r="L490" s="12">
        <v>10000</v>
      </c>
      <c r="M490" s="12">
        <v>0</v>
      </c>
      <c r="N490" s="12">
        <f>L490+M490</f>
        <v>10000</v>
      </c>
      <c r="O490" s="12">
        <v>10000</v>
      </c>
      <c r="P490" s="12">
        <v>0</v>
      </c>
      <c r="Q490" s="12">
        <f t="shared" si="109"/>
        <v>10000</v>
      </c>
      <c r="R490" s="60" t="s">
        <v>507</v>
      </c>
      <c r="S490" s="188"/>
    </row>
    <row r="491" spans="1:19" s="131" customFormat="1" ht="12.75" customHeight="1">
      <c r="A491" s="60">
        <v>11</v>
      </c>
      <c r="B491" s="58" t="s">
        <v>1123</v>
      </c>
      <c r="C491" s="13" t="s">
        <v>1139</v>
      </c>
      <c r="D491" s="13" t="s">
        <v>1125</v>
      </c>
      <c r="E491" s="13"/>
      <c r="F491" s="13" t="s">
        <v>197</v>
      </c>
      <c r="G491" s="13" t="s">
        <v>198</v>
      </c>
      <c r="H491" s="13" t="s">
        <v>1167</v>
      </c>
      <c r="I491" s="13" t="s">
        <v>1168</v>
      </c>
      <c r="J491" s="13" t="s">
        <v>252</v>
      </c>
      <c r="K491" s="150">
        <v>3</v>
      </c>
      <c r="L491" s="12">
        <v>2000</v>
      </c>
      <c r="M491" s="12">
        <v>3000</v>
      </c>
      <c r="N491" s="12">
        <v>5000</v>
      </c>
      <c r="O491" s="12">
        <v>2000</v>
      </c>
      <c r="P491" s="12">
        <v>3000</v>
      </c>
      <c r="Q491" s="12">
        <f t="shared" si="109"/>
        <v>5000</v>
      </c>
      <c r="R491" s="60" t="s">
        <v>507</v>
      </c>
      <c r="S491" s="188"/>
    </row>
    <row r="492" spans="1:19" s="131" customFormat="1" ht="12.75" customHeight="1">
      <c r="A492" s="66">
        <v>12</v>
      </c>
      <c r="B492" s="58" t="s">
        <v>1123</v>
      </c>
      <c r="C492" s="13" t="s">
        <v>1139</v>
      </c>
      <c r="D492" s="13" t="s">
        <v>1169</v>
      </c>
      <c r="E492" s="13"/>
      <c r="F492" s="13" t="s">
        <v>197</v>
      </c>
      <c r="G492" s="13" t="s">
        <v>198</v>
      </c>
      <c r="H492" s="13" t="s">
        <v>1170</v>
      </c>
      <c r="I492" s="13" t="s">
        <v>1171</v>
      </c>
      <c r="J492" s="13" t="s">
        <v>241</v>
      </c>
      <c r="K492" s="150">
        <v>3</v>
      </c>
      <c r="L492" s="12">
        <v>1300</v>
      </c>
      <c r="M492" s="12">
        <v>0</v>
      </c>
      <c r="N492" s="12">
        <f>L492+M492</f>
        <v>1300</v>
      </c>
      <c r="O492" s="12">
        <v>1300</v>
      </c>
      <c r="P492" s="12">
        <v>0</v>
      </c>
      <c r="Q492" s="12">
        <f t="shared" si="109"/>
        <v>1300</v>
      </c>
      <c r="R492" s="60" t="s">
        <v>507</v>
      </c>
      <c r="S492" s="188"/>
    </row>
    <row r="493" spans="1:19" s="131" customFormat="1" ht="12.75" customHeight="1">
      <c r="A493" s="66">
        <v>13</v>
      </c>
      <c r="B493" s="58" t="s">
        <v>1123</v>
      </c>
      <c r="C493" s="13" t="s">
        <v>1139</v>
      </c>
      <c r="D493" s="13" t="s">
        <v>1172</v>
      </c>
      <c r="E493" s="13"/>
      <c r="F493" s="13" t="s">
        <v>1173</v>
      </c>
      <c r="G493" s="13" t="s">
        <v>198</v>
      </c>
      <c r="H493" s="13" t="s">
        <v>1174</v>
      </c>
      <c r="I493" s="13" t="s">
        <v>1175</v>
      </c>
      <c r="J493" s="13" t="s">
        <v>241</v>
      </c>
      <c r="K493" s="150">
        <v>3</v>
      </c>
      <c r="L493" s="12">
        <v>1800</v>
      </c>
      <c r="M493" s="12">
        <v>0</v>
      </c>
      <c r="N493" s="12">
        <f>L493+M493</f>
        <v>1800</v>
      </c>
      <c r="O493" s="12">
        <v>1800</v>
      </c>
      <c r="P493" s="12">
        <v>0</v>
      </c>
      <c r="Q493" s="12">
        <f t="shared" si="109"/>
        <v>1800</v>
      </c>
      <c r="R493" s="60" t="s">
        <v>507</v>
      </c>
      <c r="S493" s="188"/>
    </row>
    <row r="494" spans="1:19" s="131" customFormat="1" ht="12.75" customHeight="1">
      <c r="A494" s="66">
        <v>14</v>
      </c>
      <c r="B494" s="58" t="s">
        <v>1123</v>
      </c>
      <c r="C494" s="13" t="s">
        <v>1176</v>
      </c>
      <c r="D494" s="13" t="s">
        <v>356</v>
      </c>
      <c r="E494" s="13" t="s">
        <v>704</v>
      </c>
      <c r="F494" s="13" t="s">
        <v>197</v>
      </c>
      <c r="G494" s="13" t="s">
        <v>198</v>
      </c>
      <c r="H494" s="190" t="s">
        <v>1177</v>
      </c>
      <c r="I494" s="190" t="s">
        <v>1178</v>
      </c>
      <c r="J494" s="13" t="s">
        <v>241</v>
      </c>
      <c r="K494" s="150">
        <v>13</v>
      </c>
      <c r="L494" s="12">
        <v>10000</v>
      </c>
      <c r="M494" s="12">
        <v>0</v>
      </c>
      <c r="N494" s="12">
        <v>10000</v>
      </c>
      <c r="O494" s="12">
        <v>10000</v>
      </c>
      <c r="P494" s="12">
        <v>0</v>
      </c>
      <c r="Q494" s="12">
        <f t="shared" si="109"/>
        <v>10000</v>
      </c>
      <c r="R494" s="60" t="s">
        <v>507</v>
      </c>
      <c r="S494" s="188"/>
    </row>
    <row r="495" spans="1:19" s="131" customFormat="1" ht="12.75" customHeight="1">
      <c r="A495" s="66">
        <v>15</v>
      </c>
      <c r="B495" s="58" t="s">
        <v>1123</v>
      </c>
      <c r="C495" s="13" t="s">
        <v>1179</v>
      </c>
      <c r="D495" s="13" t="s">
        <v>939</v>
      </c>
      <c r="E495" s="13" t="s">
        <v>1180</v>
      </c>
      <c r="F495" s="13" t="s">
        <v>92</v>
      </c>
      <c r="G495" s="13" t="s">
        <v>1181</v>
      </c>
      <c r="H495" s="190" t="s">
        <v>1182</v>
      </c>
      <c r="I495" s="190" t="s">
        <v>1183</v>
      </c>
      <c r="J495" s="13" t="s">
        <v>241</v>
      </c>
      <c r="K495" s="150">
        <v>20</v>
      </c>
      <c r="L495" s="12">
        <v>11000</v>
      </c>
      <c r="M495" s="12">
        <v>0</v>
      </c>
      <c r="N495" s="12">
        <v>11000</v>
      </c>
      <c r="O495" s="12">
        <v>11000</v>
      </c>
      <c r="P495" s="12">
        <v>0</v>
      </c>
      <c r="Q495" s="12">
        <f t="shared" si="109"/>
        <v>11000</v>
      </c>
      <c r="R495" s="60" t="s">
        <v>507</v>
      </c>
      <c r="S495" s="188"/>
    </row>
    <row r="496" spans="1:19" s="131" customFormat="1" ht="12.75" customHeight="1">
      <c r="A496" s="66">
        <v>16</v>
      </c>
      <c r="B496" s="58" t="s">
        <v>1123</v>
      </c>
      <c r="C496" s="13" t="s">
        <v>1179</v>
      </c>
      <c r="D496" s="13" t="s">
        <v>939</v>
      </c>
      <c r="E496" s="13" t="s">
        <v>1184</v>
      </c>
      <c r="F496" s="13" t="s">
        <v>92</v>
      </c>
      <c r="G496" s="13" t="s">
        <v>1181</v>
      </c>
      <c r="H496" s="190" t="s">
        <v>1185</v>
      </c>
      <c r="I496" s="190" t="s">
        <v>1186</v>
      </c>
      <c r="J496" s="13" t="s">
        <v>241</v>
      </c>
      <c r="K496" s="150">
        <v>16</v>
      </c>
      <c r="L496" s="12">
        <v>5500</v>
      </c>
      <c r="M496" s="12">
        <v>0</v>
      </c>
      <c r="N496" s="12">
        <v>5500</v>
      </c>
      <c r="O496" s="12">
        <v>5500</v>
      </c>
      <c r="P496" s="12">
        <v>0</v>
      </c>
      <c r="Q496" s="12">
        <v>5500</v>
      </c>
      <c r="R496" s="60" t="s">
        <v>507</v>
      </c>
      <c r="S496" s="188"/>
    </row>
    <row r="497" spans="1:21" s="131" customFormat="1" ht="12.75" customHeight="1">
      <c r="A497" s="66">
        <v>17</v>
      </c>
      <c r="B497" s="58" t="s">
        <v>1123</v>
      </c>
      <c r="C497" s="13" t="s">
        <v>1179</v>
      </c>
      <c r="D497" s="13" t="s">
        <v>939</v>
      </c>
      <c r="E497" s="13" t="s">
        <v>1187</v>
      </c>
      <c r="F497" s="13" t="s">
        <v>92</v>
      </c>
      <c r="G497" s="13" t="s">
        <v>1181</v>
      </c>
      <c r="H497" s="190" t="s">
        <v>1188</v>
      </c>
      <c r="I497" s="190" t="s">
        <v>1189</v>
      </c>
      <c r="J497" s="13" t="s">
        <v>241</v>
      </c>
      <c r="K497" s="150">
        <v>18</v>
      </c>
      <c r="L497" s="12">
        <v>7500</v>
      </c>
      <c r="M497" s="12">
        <v>0</v>
      </c>
      <c r="N497" s="12">
        <v>7500</v>
      </c>
      <c r="O497" s="12">
        <v>7500</v>
      </c>
      <c r="P497" s="12">
        <v>0</v>
      </c>
      <c r="Q497" s="12">
        <v>7500</v>
      </c>
      <c r="R497" s="60" t="s">
        <v>507</v>
      </c>
      <c r="S497" s="188"/>
    </row>
    <row r="498" spans="1:21" s="131" customFormat="1" ht="12.75" customHeight="1">
      <c r="A498" s="66">
        <v>18</v>
      </c>
      <c r="B498" s="58" t="s">
        <v>1123</v>
      </c>
      <c r="C498" s="13" t="s">
        <v>1190</v>
      </c>
      <c r="D498" s="13" t="s">
        <v>1191</v>
      </c>
      <c r="E498" s="13"/>
      <c r="F498" s="13" t="s">
        <v>1142</v>
      </c>
      <c r="G498" s="13" t="s">
        <v>1192</v>
      </c>
      <c r="H498" s="190" t="s">
        <v>1193</v>
      </c>
      <c r="I498" s="190" t="s">
        <v>1194</v>
      </c>
      <c r="J498" s="13" t="s">
        <v>241</v>
      </c>
      <c r="K498" s="150">
        <v>12</v>
      </c>
      <c r="L498" s="12">
        <v>2000</v>
      </c>
      <c r="M498" s="12">
        <v>0</v>
      </c>
      <c r="N498" s="12">
        <v>2000</v>
      </c>
      <c r="O498" s="12">
        <v>2000</v>
      </c>
      <c r="P498" s="12">
        <v>0</v>
      </c>
      <c r="Q498" s="12">
        <v>2000</v>
      </c>
      <c r="R498" s="60" t="s">
        <v>507</v>
      </c>
      <c r="S498" s="188"/>
    </row>
    <row r="499" spans="1:21" s="131" customFormat="1" ht="12.75" customHeight="1">
      <c r="A499" s="66">
        <v>19</v>
      </c>
      <c r="B499" s="58" t="s">
        <v>1123</v>
      </c>
      <c r="C499" s="13" t="s">
        <v>1190</v>
      </c>
      <c r="D499" s="13" t="s">
        <v>1195</v>
      </c>
      <c r="E499" s="13"/>
      <c r="F499" s="13" t="s">
        <v>1142</v>
      </c>
      <c r="G499" s="13" t="s">
        <v>1192</v>
      </c>
      <c r="H499" s="190" t="s">
        <v>1196</v>
      </c>
      <c r="I499" s="190" t="s">
        <v>1197</v>
      </c>
      <c r="J499" s="13" t="s">
        <v>241</v>
      </c>
      <c r="K499" s="150">
        <v>5</v>
      </c>
      <c r="L499" s="12">
        <v>300</v>
      </c>
      <c r="M499" s="12">
        <v>0</v>
      </c>
      <c r="N499" s="12">
        <v>300</v>
      </c>
      <c r="O499" s="12">
        <v>300</v>
      </c>
      <c r="P499" s="12">
        <v>0</v>
      </c>
      <c r="Q499" s="12">
        <v>300</v>
      </c>
      <c r="R499" s="60" t="s">
        <v>507</v>
      </c>
      <c r="S499" s="188"/>
    </row>
    <row r="500" spans="1:21" s="131" customFormat="1" ht="12.75" customHeight="1">
      <c r="A500" s="66">
        <v>20</v>
      </c>
      <c r="B500" s="58" t="s">
        <v>1123</v>
      </c>
      <c r="C500" s="13" t="s">
        <v>1132</v>
      </c>
      <c r="D500" s="13" t="s">
        <v>1125</v>
      </c>
      <c r="E500" s="13" t="s">
        <v>414</v>
      </c>
      <c r="F500" s="13" t="s">
        <v>197</v>
      </c>
      <c r="G500" s="13" t="s">
        <v>198</v>
      </c>
      <c r="H500" s="190" t="s">
        <v>1198</v>
      </c>
      <c r="I500" s="191" t="s">
        <v>1199</v>
      </c>
      <c r="J500" s="13" t="s">
        <v>241</v>
      </c>
      <c r="K500" s="150">
        <v>16</v>
      </c>
      <c r="L500" s="12">
        <v>100000</v>
      </c>
      <c r="M500" s="12">
        <v>0</v>
      </c>
      <c r="N500" s="12">
        <v>100000</v>
      </c>
      <c r="O500" s="12">
        <v>100000</v>
      </c>
      <c r="P500" s="12">
        <v>0</v>
      </c>
      <c r="Q500" s="12">
        <v>100000</v>
      </c>
      <c r="R500" s="60" t="s">
        <v>507</v>
      </c>
      <c r="S500" s="188"/>
    </row>
    <row r="501" spans="1:21" s="131" customFormat="1" ht="12.75" customHeight="1">
      <c r="A501" s="66">
        <v>21</v>
      </c>
      <c r="B501" s="58" t="s">
        <v>1123</v>
      </c>
      <c r="C501" s="13" t="s">
        <v>1132</v>
      </c>
      <c r="D501" s="13" t="s">
        <v>1200</v>
      </c>
      <c r="E501" s="13" t="s">
        <v>1201</v>
      </c>
      <c r="F501" s="13" t="s">
        <v>197</v>
      </c>
      <c r="G501" s="13" t="s">
        <v>198</v>
      </c>
      <c r="H501" s="190" t="s">
        <v>1202</v>
      </c>
      <c r="I501" s="190" t="s">
        <v>1203</v>
      </c>
      <c r="J501" s="13" t="s">
        <v>315</v>
      </c>
      <c r="K501" s="150">
        <v>32</v>
      </c>
      <c r="L501" s="12">
        <v>10000</v>
      </c>
      <c r="M501" s="12">
        <v>0</v>
      </c>
      <c r="N501" s="12">
        <v>10000</v>
      </c>
      <c r="O501" s="12">
        <v>10000</v>
      </c>
      <c r="P501" s="12">
        <v>0</v>
      </c>
      <c r="Q501" s="12">
        <v>10000</v>
      </c>
      <c r="R501" s="60" t="s">
        <v>507</v>
      </c>
      <c r="S501" s="188"/>
    </row>
    <row r="502" spans="1:21" s="131" customFormat="1" ht="12.75" customHeight="1">
      <c r="A502" s="66">
        <v>22</v>
      </c>
      <c r="B502" s="58" t="s">
        <v>1123</v>
      </c>
      <c r="C502" s="13" t="s">
        <v>1139</v>
      </c>
      <c r="D502" s="13" t="s">
        <v>1204</v>
      </c>
      <c r="E502" s="13" t="s">
        <v>1205</v>
      </c>
      <c r="F502" s="13" t="s">
        <v>1206</v>
      </c>
      <c r="G502" s="13" t="s">
        <v>1207</v>
      </c>
      <c r="H502" s="192" t="s">
        <v>1208</v>
      </c>
      <c r="I502" s="192" t="s">
        <v>1209</v>
      </c>
      <c r="J502" s="193" t="s">
        <v>241</v>
      </c>
      <c r="K502" s="194">
        <v>2</v>
      </c>
      <c r="L502" s="12">
        <v>740</v>
      </c>
      <c r="M502" s="12">
        <v>0</v>
      </c>
      <c r="N502" s="12">
        <f>L502+M502</f>
        <v>740</v>
      </c>
      <c r="O502" s="12">
        <v>740</v>
      </c>
      <c r="P502" s="12">
        <v>0</v>
      </c>
      <c r="Q502" s="12">
        <f t="shared" ref="Q502" si="110">O502+P502</f>
        <v>740</v>
      </c>
      <c r="R502" s="60" t="s">
        <v>507</v>
      </c>
      <c r="S502" s="188"/>
    </row>
    <row r="503" spans="1:21" s="131" customFormat="1" ht="12.75" customHeight="1">
      <c r="A503" s="386"/>
      <c r="B503" s="387"/>
      <c r="C503" s="387"/>
      <c r="D503" s="387"/>
      <c r="E503" s="387"/>
      <c r="F503" s="387"/>
      <c r="G503" s="387"/>
      <c r="H503" s="387"/>
      <c r="I503" s="387"/>
      <c r="J503" s="387"/>
      <c r="K503" s="388"/>
      <c r="L503" s="108">
        <f t="shared" ref="L503:Q503" si="111">SUM(L481:L502)</f>
        <v>917500</v>
      </c>
      <c r="M503" s="108">
        <f t="shared" si="111"/>
        <v>3000</v>
      </c>
      <c r="N503" s="108">
        <f t="shared" si="111"/>
        <v>920500</v>
      </c>
      <c r="O503" s="108">
        <f t="shared" si="111"/>
        <v>917500</v>
      </c>
      <c r="P503" s="108">
        <f t="shared" si="111"/>
        <v>3000</v>
      </c>
      <c r="Q503" s="108">
        <f t="shared" si="111"/>
        <v>920500</v>
      </c>
      <c r="R503" s="70"/>
      <c r="S503" s="188"/>
      <c r="U503" s="38"/>
    </row>
    <row r="504" spans="1:21" s="131" customFormat="1" ht="36" customHeight="1">
      <c r="A504" s="368"/>
      <c r="B504" s="368"/>
      <c r="C504" s="368"/>
      <c r="D504" s="368"/>
      <c r="E504" s="368"/>
      <c r="F504" s="368"/>
      <c r="G504" s="368"/>
      <c r="H504" s="368"/>
      <c r="I504" s="368"/>
      <c r="J504" s="368"/>
      <c r="K504" s="368"/>
      <c r="L504" s="368"/>
      <c r="M504" s="368"/>
      <c r="N504" s="368"/>
      <c r="O504" s="368"/>
      <c r="P504" s="368"/>
      <c r="Q504" s="368"/>
      <c r="R504" s="14"/>
      <c r="S504" s="188"/>
    </row>
    <row r="505" spans="1:21" s="131" customFormat="1" ht="31.95" customHeight="1">
      <c r="A505" s="55" t="s">
        <v>1028</v>
      </c>
      <c r="B505" s="374" t="s">
        <v>1210</v>
      </c>
      <c r="C505" s="375"/>
      <c r="D505" s="375"/>
      <c r="E505" s="375"/>
      <c r="F505" s="375"/>
      <c r="G505" s="375"/>
      <c r="H505" s="375"/>
      <c r="I505" s="375"/>
      <c r="J505" s="375"/>
      <c r="K505" s="376"/>
      <c r="L505" s="377" t="s">
        <v>243</v>
      </c>
      <c r="M505" s="377"/>
      <c r="N505" s="377"/>
      <c r="O505" s="377" t="s">
        <v>204</v>
      </c>
      <c r="P505" s="377"/>
      <c r="Q505" s="377"/>
      <c r="R505" s="378" t="s">
        <v>20</v>
      </c>
      <c r="S505" s="188"/>
    </row>
    <row r="506" spans="1:21" ht="42" customHeight="1">
      <c r="A506" s="56" t="s">
        <v>7</v>
      </c>
      <c r="B506" s="57" t="s">
        <v>29</v>
      </c>
      <c r="C506" s="57" t="s">
        <v>4</v>
      </c>
      <c r="D506" s="58" t="s">
        <v>5</v>
      </c>
      <c r="E506" s="58" t="s">
        <v>6</v>
      </c>
      <c r="F506" s="58" t="s">
        <v>8</v>
      </c>
      <c r="G506" s="58" t="s">
        <v>9</v>
      </c>
      <c r="H506" s="58" t="s">
        <v>22</v>
      </c>
      <c r="I506" s="58" t="s">
        <v>10</v>
      </c>
      <c r="J506" s="58" t="s">
        <v>11</v>
      </c>
      <c r="K506" s="56" t="s">
        <v>12</v>
      </c>
      <c r="L506" s="62" t="s">
        <v>13</v>
      </c>
      <c r="M506" s="56" t="s">
        <v>14</v>
      </c>
      <c r="N506" s="56" t="s">
        <v>15</v>
      </c>
      <c r="O506" s="62" t="s">
        <v>13</v>
      </c>
      <c r="P506" s="56" t="s">
        <v>14</v>
      </c>
      <c r="Q506" s="195" t="s">
        <v>3</v>
      </c>
      <c r="R506" s="379"/>
      <c r="S506" s="106"/>
    </row>
    <row r="507" spans="1:21" ht="12.75" customHeight="1">
      <c r="A507" s="66">
        <v>1</v>
      </c>
      <c r="B507" s="196" t="s">
        <v>1211</v>
      </c>
      <c r="C507" s="60" t="s">
        <v>350</v>
      </c>
      <c r="D507" s="63" t="s">
        <v>1153</v>
      </c>
      <c r="E507" s="63" t="s">
        <v>1012</v>
      </c>
      <c r="F507" s="63" t="s">
        <v>1154</v>
      </c>
      <c r="G507" s="63" t="s">
        <v>1164</v>
      </c>
      <c r="H507" s="63" t="s">
        <v>1212</v>
      </c>
      <c r="I507" s="63" t="s">
        <v>1213</v>
      </c>
      <c r="J507" s="63" t="s">
        <v>241</v>
      </c>
      <c r="K507" s="187">
        <v>25</v>
      </c>
      <c r="L507" s="12">
        <v>39000</v>
      </c>
      <c r="M507" s="12">
        <v>0</v>
      </c>
      <c r="N507" s="12">
        <f>L507+M507</f>
        <v>39000</v>
      </c>
      <c r="O507" s="12">
        <v>39000</v>
      </c>
      <c r="P507" s="12">
        <v>0</v>
      </c>
      <c r="Q507" s="12">
        <f>O507+P507</f>
        <v>39000</v>
      </c>
      <c r="R507" s="60" t="s">
        <v>507</v>
      </c>
      <c r="S507" s="106"/>
    </row>
    <row r="508" spans="1:21" s="131" customFormat="1" ht="12.75" customHeight="1">
      <c r="A508" s="380"/>
      <c r="B508" s="381"/>
      <c r="C508" s="381"/>
      <c r="D508" s="381"/>
      <c r="E508" s="381"/>
      <c r="F508" s="381"/>
      <c r="G508" s="381"/>
      <c r="H508" s="381"/>
      <c r="I508" s="381"/>
      <c r="J508" s="381"/>
      <c r="K508" s="382"/>
      <c r="L508" s="18">
        <f t="shared" ref="L508:Q508" si="112">SUM(L507)</f>
        <v>39000</v>
      </c>
      <c r="M508" s="18">
        <f t="shared" si="112"/>
        <v>0</v>
      </c>
      <c r="N508" s="18">
        <f t="shared" si="112"/>
        <v>39000</v>
      </c>
      <c r="O508" s="18">
        <f t="shared" si="112"/>
        <v>39000</v>
      </c>
      <c r="P508" s="18">
        <f t="shared" si="112"/>
        <v>0</v>
      </c>
      <c r="Q508" s="18">
        <f t="shared" si="112"/>
        <v>39000</v>
      </c>
      <c r="R508" s="70"/>
      <c r="S508" s="188"/>
      <c r="U508" s="38"/>
    </row>
    <row r="509" spans="1:21" s="131" customFormat="1" ht="36" customHeight="1">
      <c r="A509" s="80"/>
      <c r="B509" s="80"/>
      <c r="C509" s="80"/>
      <c r="D509" s="8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14"/>
      <c r="S509" s="188"/>
    </row>
    <row r="510" spans="1:21" s="131" customFormat="1" ht="31.95" customHeight="1">
      <c r="A510" s="55" t="s">
        <v>4929</v>
      </c>
      <c r="B510" s="374" t="s">
        <v>1214</v>
      </c>
      <c r="C510" s="375"/>
      <c r="D510" s="375"/>
      <c r="E510" s="375"/>
      <c r="F510" s="375"/>
      <c r="G510" s="375"/>
      <c r="H510" s="375"/>
      <c r="I510" s="375"/>
      <c r="J510" s="375"/>
      <c r="K510" s="376"/>
      <c r="L510" s="377" t="s">
        <v>243</v>
      </c>
      <c r="M510" s="377"/>
      <c r="N510" s="377"/>
      <c r="O510" s="377" t="s">
        <v>204</v>
      </c>
      <c r="P510" s="377"/>
      <c r="Q510" s="377"/>
      <c r="R510" s="378" t="s">
        <v>20</v>
      </c>
      <c r="S510" s="188"/>
    </row>
    <row r="511" spans="1:21" ht="42" customHeight="1">
      <c r="A511" s="56" t="s">
        <v>7</v>
      </c>
      <c r="B511" s="57" t="s">
        <v>29</v>
      </c>
      <c r="C511" s="57" t="s">
        <v>4</v>
      </c>
      <c r="D511" s="58" t="s">
        <v>5</v>
      </c>
      <c r="E511" s="58" t="s">
        <v>6</v>
      </c>
      <c r="F511" s="58" t="s">
        <v>8</v>
      </c>
      <c r="G511" s="58" t="s">
        <v>9</v>
      </c>
      <c r="H511" s="58" t="s">
        <v>22</v>
      </c>
      <c r="I511" s="58" t="s">
        <v>10</v>
      </c>
      <c r="J511" s="58" t="s">
        <v>11</v>
      </c>
      <c r="K511" s="56" t="s">
        <v>12</v>
      </c>
      <c r="L511" s="62" t="s">
        <v>13</v>
      </c>
      <c r="M511" s="56" t="s">
        <v>14</v>
      </c>
      <c r="N511" s="56" t="s">
        <v>15</v>
      </c>
      <c r="O511" s="62" t="s">
        <v>13</v>
      </c>
      <c r="P511" s="56" t="s">
        <v>14</v>
      </c>
      <c r="Q511" s="195" t="s">
        <v>3</v>
      </c>
      <c r="R511" s="379"/>
      <c r="S511" s="106"/>
    </row>
    <row r="512" spans="1:21" ht="12.75" customHeight="1">
      <c r="A512" s="66">
        <v>1</v>
      </c>
      <c r="B512" s="58" t="s">
        <v>1215</v>
      </c>
      <c r="C512" s="60" t="s">
        <v>350</v>
      </c>
      <c r="D512" s="13" t="s">
        <v>578</v>
      </c>
      <c r="E512" s="13" t="s">
        <v>371</v>
      </c>
      <c r="F512" s="13" t="s">
        <v>197</v>
      </c>
      <c r="G512" s="13" t="s">
        <v>198</v>
      </c>
      <c r="H512" s="13" t="s">
        <v>1216</v>
      </c>
      <c r="I512" s="13" t="s">
        <v>1217</v>
      </c>
      <c r="J512" s="13" t="s">
        <v>241</v>
      </c>
      <c r="K512" s="187">
        <v>110</v>
      </c>
      <c r="L512" s="12">
        <v>170000</v>
      </c>
      <c r="M512" s="12">
        <v>0</v>
      </c>
      <c r="N512" s="12">
        <v>170000</v>
      </c>
      <c r="O512" s="12">
        <v>170000</v>
      </c>
      <c r="P512" s="12">
        <v>0</v>
      </c>
      <c r="Q512" s="12">
        <v>170000</v>
      </c>
      <c r="R512" s="60" t="s">
        <v>507</v>
      </c>
      <c r="S512" s="106"/>
    </row>
    <row r="513" spans="1:21" s="131" customFormat="1" ht="12.75" customHeight="1">
      <c r="A513" s="380"/>
      <c r="B513" s="381"/>
      <c r="C513" s="381"/>
      <c r="D513" s="381"/>
      <c r="E513" s="381"/>
      <c r="F513" s="381"/>
      <c r="G513" s="381"/>
      <c r="H513" s="381"/>
      <c r="I513" s="381"/>
      <c r="J513" s="381"/>
      <c r="K513" s="382"/>
      <c r="L513" s="18">
        <f t="shared" ref="L513:Q513" si="113">SUM(L512)</f>
        <v>170000</v>
      </c>
      <c r="M513" s="18">
        <f t="shared" si="113"/>
        <v>0</v>
      </c>
      <c r="N513" s="18">
        <f t="shared" si="113"/>
        <v>170000</v>
      </c>
      <c r="O513" s="18">
        <f t="shared" si="113"/>
        <v>170000</v>
      </c>
      <c r="P513" s="18">
        <f t="shared" si="113"/>
        <v>0</v>
      </c>
      <c r="Q513" s="18">
        <f t="shared" si="113"/>
        <v>170000</v>
      </c>
      <c r="R513" s="70"/>
      <c r="S513" s="188"/>
      <c r="U513" s="38"/>
    </row>
    <row r="514" spans="1:21" s="131" customFormat="1" ht="36" customHeight="1">
      <c r="A514" s="80"/>
      <c r="B514" s="80"/>
      <c r="C514" s="80"/>
      <c r="D514" s="8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14"/>
      <c r="S514" s="188"/>
    </row>
    <row r="515" spans="1:21" s="131" customFormat="1" ht="32.1" customHeight="1">
      <c r="A515" s="55" t="s">
        <v>4930</v>
      </c>
      <c r="B515" s="374" t="s">
        <v>5125</v>
      </c>
      <c r="C515" s="375"/>
      <c r="D515" s="375"/>
      <c r="E515" s="375"/>
      <c r="F515" s="375"/>
      <c r="G515" s="375"/>
      <c r="H515" s="375"/>
      <c r="I515" s="375"/>
      <c r="J515" s="375"/>
      <c r="K515" s="376"/>
      <c r="L515" s="377" t="s">
        <v>243</v>
      </c>
      <c r="M515" s="377"/>
      <c r="N515" s="377"/>
      <c r="O515" s="377" t="s">
        <v>204</v>
      </c>
      <c r="P515" s="377"/>
      <c r="Q515" s="377"/>
      <c r="R515" s="378" t="s">
        <v>20</v>
      </c>
      <c r="S515" s="188"/>
    </row>
    <row r="516" spans="1:21" ht="42" customHeight="1">
      <c r="A516" s="56" t="s">
        <v>7</v>
      </c>
      <c r="B516" s="57" t="s">
        <v>29</v>
      </c>
      <c r="C516" s="57" t="s">
        <v>4</v>
      </c>
      <c r="D516" s="58" t="s">
        <v>5</v>
      </c>
      <c r="E516" s="58" t="s">
        <v>6</v>
      </c>
      <c r="F516" s="58" t="s">
        <v>8</v>
      </c>
      <c r="G516" s="58" t="s">
        <v>9</v>
      </c>
      <c r="H516" s="58" t="s">
        <v>22</v>
      </c>
      <c r="I516" s="58" t="s">
        <v>10</v>
      </c>
      <c r="J516" s="58" t="s">
        <v>11</v>
      </c>
      <c r="K516" s="56" t="s">
        <v>12</v>
      </c>
      <c r="L516" s="62" t="s">
        <v>13</v>
      </c>
      <c r="M516" s="56" t="s">
        <v>14</v>
      </c>
      <c r="N516" s="56" t="s">
        <v>15</v>
      </c>
      <c r="O516" s="62" t="s">
        <v>13</v>
      </c>
      <c r="P516" s="56" t="s">
        <v>14</v>
      </c>
      <c r="Q516" s="195" t="s">
        <v>3</v>
      </c>
      <c r="R516" s="379"/>
      <c r="S516" s="106"/>
    </row>
    <row r="517" spans="1:21" ht="12.75" customHeight="1">
      <c r="A517" s="66">
        <v>1</v>
      </c>
      <c r="B517" s="58" t="s">
        <v>5126</v>
      </c>
      <c r="C517" s="60" t="s">
        <v>350</v>
      </c>
      <c r="D517" s="13" t="s">
        <v>1218</v>
      </c>
      <c r="E517" s="13" t="s">
        <v>925</v>
      </c>
      <c r="F517" s="13" t="s">
        <v>1173</v>
      </c>
      <c r="G517" s="13" t="s">
        <v>198</v>
      </c>
      <c r="H517" s="13" t="s">
        <v>1219</v>
      </c>
      <c r="I517" s="13" t="s">
        <v>1220</v>
      </c>
      <c r="J517" s="13" t="s">
        <v>444</v>
      </c>
      <c r="K517" s="187">
        <v>42</v>
      </c>
      <c r="L517" s="12">
        <v>76000</v>
      </c>
      <c r="M517" s="12">
        <v>0</v>
      </c>
      <c r="N517" s="12">
        <f>L517+M517</f>
        <v>76000</v>
      </c>
      <c r="O517" s="12">
        <v>76000</v>
      </c>
      <c r="P517" s="12">
        <v>0</v>
      </c>
      <c r="Q517" s="12">
        <f>O517+P517</f>
        <v>76000</v>
      </c>
      <c r="R517" s="60" t="s">
        <v>507</v>
      </c>
      <c r="S517" s="106"/>
    </row>
    <row r="518" spans="1:21" s="131" customFormat="1" ht="12.75" customHeight="1">
      <c r="A518" s="380"/>
      <c r="B518" s="381"/>
      <c r="C518" s="381"/>
      <c r="D518" s="381"/>
      <c r="E518" s="381"/>
      <c r="F518" s="381"/>
      <c r="G518" s="381"/>
      <c r="H518" s="381"/>
      <c r="I518" s="381"/>
      <c r="J518" s="381"/>
      <c r="K518" s="382"/>
      <c r="L518" s="18">
        <f t="shared" ref="L518:Q518" si="114">SUM(L517)</f>
        <v>76000</v>
      </c>
      <c r="M518" s="18">
        <f t="shared" si="114"/>
        <v>0</v>
      </c>
      <c r="N518" s="18">
        <f t="shared" si="114"/>
        <v>76000</v>
      </c>
      <c r="O518" s="18">
        <f t="shared" si="114"/>
        <v>76000</v>
      </c>
      <c r="P518" s="18">
        <f t="shared" si="114"/>
        <v>0</v>
      </c>
      <c r="Q518" s="18">
        <f t="shared" si="114"/>
        <v>76000</v>
      </c>
      <c r="R518" s="70"/>
      <c r="S518" s="188"/>
      <c r="U518" s="38"/>
    </row>
    <row r="519" spans="1:21" s="131" customFormat="1" ht="36" customHeight="1">
      <c r="A519" s="80"/>
      <c r="B519" s="80"/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14"/>
      <c r="S519" s="188"/>
    </row>
    <row r="520" spans="1:21" s="131" customFormat="1" ht="31.95" customHeight="1">
      <c r="A520" s="55" t="s">
        <v>1201</v>
      </c>
      <c r="B520" s="374" t="s">
        <v>1221</v>
      </c>
      <c r="C520" s="375"/>
      <c r="D520" s="375"/>
      <c r="E520" s="375"/>
      <c r="F520" s="375"/>
      <c r="G520" s="375"/>
      <c r="H520" s="375"/>
      <c r="I520" s="375"/>
      <c r="J520" s="375"/>
      <c r="K520" s="376"/>
      <c r="L520" s="377" t="s">
        <v>243</v>
      </c>
      <c r="M520" s="377"/>
      <c r="N520" s="377"/>
      <c r="O520" s="377" t="s">
        <v>204</v>
      </c>
      <c r="P520" s="377"/>
      <c r="Q520" s="377"/>
      <c r="R520" s="378" t="s">
        <v>20</v>
      </c>
      <c r="S520" s="188"/>
    </row>
    <row r="521" spans="1:21" ht="42" customHeight="1">
      <c r="A521" s="56" t="s">
        <v>7</v>
      </c>
      <c r="B521" s="57" t="s">
        <v>29</v>
      </c>
      <c r="C521" s="57" t="s">
        <v>4</v>
      </c>
      <c r="D521" s="58" t="s">
        <v>5</v>
      </c>
      <c r="E521" s="58" t="s">
        <v>6</v>
      </c>
      <c r="F521" s="58" t="s">
        <v>8</v>
      </c>
      <c r="G521" s="58" t="s">
        <v>9</v>
      </c>
      <c r="H521" s="58" t="s">
        <v>22</v>
      </c>
      <c r="I521" s="58" t="s">
        <v>10</v>
      </c>
      <c r="J521" s="58" t="s">
        <v>11</v>
      </c>
      <c r="K521" s="56" t="s">
        <v>12</v>
      </c>
      <c r="L521" s="62" t="s">
        <v>13</v>
      </c>
      <c r="M521" s="56" t="s">
        <v>14</v>
      </c>
      <c r="N521" s="56" t="s">
        <v>15</v>
      </c>
      <c r="O521" s="62" t="s">
        <v>13</v>
      </c>
      <c r="P521" s="56" t="s">
        <v>14</v>
      </c>
      <c r="Q521" s="195" t="s">
        <v>3</v>
      </c>
      <c r="R521" s="379"/>
      <c r="S521" s="106"/>
    </row>
    <row r="522" spans="1:21" ht="12.75" customHeight="1">
      <c r="A522" s="66">
        <v>1</v>
      </c>
      <c r="B522" s="58" t="s">
        <v>1222</v>
      </c>
      <c r="C522" s="14" t="s">
        <v>701</v>
      </c>
      <c r="D522" s="13" t="s">
        <v>1223</v>
      </c>
      <c r="E522" s="13" t="s">
        <v>307</v>
      </c>
      <c r="F522" s="13" t="s">
        <v>92</v>
      </c>
      <c r="G522" s="13" t="s">
        <v>93</v>
      </c>
      <c r="H522" s="13" t="s">
        <v>1224</v>
      </c>
      <c r="I522" s="13" t="s">
        <v>1225</v>
      </c>
      <c r="J522" s="13" t="s">
        <v>315</v>
      </c>
      <c r="K522" s="187">
        <v>35</v>
      </c>
      <c r="L522" s="12">
        <v>80000</v>
      </c>
      <c r="M522" s="12">
        <v>0</v>
      </c>
      <c r="N522" s="12">
        <f>L522+M522</f>
        <v>80000</v>
      </c>
      <c r="O522" s="12">
        <v>80000</v>
      </c>
      <c r="P522" s="12">
        <v>0</v>
      </c>
      <c r="Q522" s="12">
        <f>O522+P522</f>
        <v>80000</v>
      </c>
      <c r="R522" s="60" t="s">
        <v>507</v>
      </c>
      <c r="S522" s="106"/>
    </row>
    <row r="523" spans="1:21" s="131" customFormat="1" ht="12.75" customHeight="1">
      <c r="A523" s="66">
        <v>2</v>
      </c>
      <c r="B523" s="58" t="s">
        <v>1222</v>
      </c>
      <c r="C523" s="60" t="s">
        <v>350</v>
      </c>
      <c r="D523" s="13" t="s">
        <v>1223</v>
      </c>
      <c r="E523" s="13" t="s">
        <v>307</v>
      </c>
      <c r="F523" s="13" t="s">
        <v>92</v>
      </c>
      <c r="G523" s="13" t="s">
        <v>93</v>
      </c>
      <c r="H523" s="13" t="s">
        <v>1226</v>
      </c>
      <c r="I523" s="13" t="s">
        <v>1227</v>
      </c>
      <c r="J523" s="13" t="s">
        <v>241</v>
      </c>
      <c r="K523" s="187">
        <v>35</v>
      </c>
      <c r="L523" s="12">
        <v>80000</v>
      </c>
      <c r="M523" s="12">
        <v>0</v>
      </c>
      <c r="N523" s="12">
        <f>L523+M523</f>
        <v>80000</v>
      </c>
      <c r="O523" s="12">
        <f>M523+N523</f>
        <v>80000</v>
      </c>
      <c r="P523" s="12">
        <v>0</v>
      </c>
      <c r="Q523" s="12">
        <f>O523+P523</f>
        <v>80000</v>
      </c>
      <c r="R523" s="197" t="s">
        <v>507</v>
      </c>
      <c r="S523" s="188"/>
    </row>
    <row r="524" spans="1:21" s="131" customFormat="1" ht="12.75" customHeight="1">
      <c r="A524" s="380"/>
      <c r="B524" s="381"/>
      <c r="C524" s="381"/>
      <c r="D524" s="381"/>
      <c r="E524" s="381"/>
      <c r="F524" s="381"/>
      <c r="G524" s="381"/>
      <c r="H524" s="381"/>
      <c r="I524" s="381"/>
      <c r="J524" s="381"/>
      <c r="K524" s="382"/>
      <c r="L524" s="18">
        <f t="shared" ref="L524:Q524" si="115">SUM(L522:L523)</f>
        <v>160000</v>
      </c>
      <c r="M524" s="18">
        <f t="shared" si="115"/>
        <v>0</v>
      </c>
      <c r="N524" s="18">
        <f t="shared" si="115"/>
        <v>160000</v>
      </c>
      <c r="O524" s="18">
        <f t="shared" si="115"/>
        <v>160000</v>
      </c>
      <c r="P524" s="18">
        <f t="shared" si="115"/>
        <v>0</v>
      </c>
      <c r="Q524" s="18">
        <f t="shared" si="115"/>
        <v>160000</v>
      </c>
      <c r="R524" s="70"/>
      <c r="S524" s="188"/>
      <c r="U524" s="38"/>
    </row>
    <row r="525" spans="1:21" s="131" customFormat="1" ht="36" customHeight="1">
      <c r="A525" s="80"/>
      <c r="B525" s="80"/>
      <c r="C525" s="80"/>
      <c r="D525" s="80"/>
      <c r="E525" s="80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  <c r="R525" s="14"/>
      <c r="S525" s="188"/>
    </row>
    <row r="526" spans="1:21" s="131" customFormat="1" ht="32.1" customHeight="1">
      <c r="A526" s="55" t="s">
        <v>4931</v>
      </c>
      <c r="B526" s="374" t="s">
        <v>5081</v>
      </c>
      <c r="C526" s="375"/>
      <c r="D526" s="375"/>
      <c r="E526" s="375"/>
      <c r="F526" s="375"/>
      <c r="G526" s="375"/>
      <c r="H526" s="375"/>
      <c r="I526" s="375"/>
      <c r="J526" s="375"/>
      <c r="K526" s="376"/>
      <c r="L526" s="377" t="s">
        <v>243</v>
      </c>
      <c r="M526" s="377"/>
      <c r="N526" s="377"/>
      <c r="O526" s="377" t="s">
        <v>204</v>
      </c>
      <c r="P526" s="377"/>
      <c r="Q526" s="377"/>
      <c r="R526" s="378" t="s">
        <v>20</v>
      </c>
      <c r="S526" s="188"/>
    </row>
    <row r="527" spans="1:21" ht="42" customHeight="1">
      <c r="A527" s="56" t="s">
        <v>7</v>
      </c>
      <c r="B527" s="57" t="s">
        <v>29</v>
      </c>
      <c r="C527" s="57" t="s">
        <v>4</v>
      </c>
      <c r="D527" s="58" t="s">
        <v>5</v>
      </c>
      <c r="E527" s="58" t="s">
        <v>6</v>
      </c>
      <c r="F527" s="58" t="s">
        <v>8</v>
      </c>
      <c r="G527" s="58" t="s">
        <v>9</v>
      </c>
      <c r="H527" s="58" t="s">
        <v>22</v>
      </c>
      <c r="I527" s="58" t="s">
        <v>10</v>
      </c>
      <c r="J527" s="58" t="s">
        <v>11</v>
      </c>
      <c r="K527" s="56" t="s">
        <v>12</v>
      </c>
      <c r="L527" s="62" t="s">
        <v>13</v>
      </c>
      <c r="M527" s="56" t="s">
        <v>14</v>
      </c>
      <c r="N527" s="56" t="s">
        <v>15</v>
      </c>
      <c r="O527" s="62" t="s">
        <v>13</v>
      </c>
      <c r="P527" s="56" t="s">
        <v>14</v>
      </c>
      <c r="Q527" s="195" t="s">
        <v>3</v>
      </c>
      <c r="R527" s="379"/>
      <c r="S527" s="106"/>
    </row>
    <row r="528" spans="1:21" ht="12.75" customHeight="1">
      <c r="A528" s="66">
        <v>1</v>
      </c>
      <c r="B528" s="196" t="s">
        <v>5127</v>
      </c>
      <c r="C528" s="60" t="s">
        <v>350</v>
      </c>
      <c r="D528" s="13" t="s">
        <v>1054</v>
      </c>
      <c r="E528" s="13" t="s">
        <v>1228</v>
      </c>
      <c r="F528" s="13" t="s">
        <v>92</v>
      </c>
      <c r="G528" s="13" t="s">
        <v>93</v>
      </c>
      <c r="H528" s="13" t="s">
        <v>1229</v>
      </c>
      <c r="I528" s="13" t="s">
        <v>1230</v>
      </c>
      <c r="J528" s="13" t="s">
        <v>444</v>
      </c>
      <c r="K528" s="187">
        <v>80</v>
      </c>
      <c r="L528" s="12">
        <v>98000</v>
      </c>
      <c r="M528" s="12">
        <v>0</v>
      </c>
      <c r="N528" s="12">
        <f>L528+M528</f>
        <v>98000</v>
      </c>
      <c r="O528" s="12">
        <v>98000</v>
      </c>
      <c r="P528" s="12">
        <v>0</v>
      </c>
      <c r="Q528" s="12">
        <f>O528+P528</f>
        <v>98000</v>
      </c>
      <c r="R528" s="60" t="s">
        <v>507</v>
      </c>
      <c r="S528" s="106"/>
    </row>
    <row r="529" spans="1:21" s="131" customFormat="1" ht="12.75" customHeight="1">
      <c r="A529" s="380"/>
      <c r="B529" s="381"/>
      <c r="C529" s="381"/>
      <c r="D529" s="381"/>
      <c r="E529" s="381"/>
      <c r="F529" s="381"/>
      <c r="G529" s="381"/>
      <c r="H529" s="381"/>
      <c r="I529" s="381"/>
      <c r="J529" s="381"/>
      <c r="K529" s="382"/>
      <c r="L529" s="18">
        <f t="shared" ref="L529:Q529" si="116">SUM(L528:L528)</f>
        <v>98000</v>
      </c>
      <c r="M529" s="18">
        <f t="shared" si="116"/>
        <v>0</v>
      </c>
      <c r="N529" s="18">
        <f t="shared" si="116"/>
        <v>98000</v>
      </c>
      <c r="O529" s="18">
        <f t="shared" si="116"/>
        <v>98000</v>
      </c>
      <c r="P529" s="18">
        <f t="shared" si="116"/>
        <v>0</v>
      </c>
      <c r="Q529" s="18">
        <f t="shared" si="116"/>
        <v>98000</v>
      </c>
      <c r="R529" s="70"/>
      <c r="S529" s="188"/>
      <c r="U529" s="38"/>
    </row>
    <row r="530" spans="1:21" s="131" customFormat="1" ht="36" customHeight="1">
      <c r="A530" s="80"/>
      <c r="B530" s="80"/>
      <c r="C530" s="80"/>
      <c r="D530" s="8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14"/>
      <c r="S530" s="188"/>
    </row>
    <row r="531" spans="1:21" s="131" customFormat="1" ht="31.95" customHeight="1">
      <c r="A531" s="55" t="s">
        <v>749</v>
      </c>
      <c r="B531" s="374" t="s">
        <v>5082</v>
      </c>
      <c r="C531" s="375"/>
      <c r="D531" s="375"/>
      <c r="E531" s="375"/>
      <c r="F531" s="375"/>
      <c r="G531" s="375"/>
      <c r="H531" s="375"/>
      <c r="I531" s="375"/>
      <c r="J531" s="375"/>
      <c r="K531" s="376"/>
      <c r="L531" s="377" t="s">
        <v>243</v>
      </c>
      <c r="M531" s="377"/>
      <c r="N531" s="377"/>
      <c r="O531" s="377" t="s">
        <v>204</v>
      </c>
      <c r="P531" s="377"/>
      <c r="Q531" s="377"/>
      <c r="R531" s="378" t="s">
        <v>20</v>
      </c>
      <c r="S531" s="188"/>
    </row>
    <row r="532" spans="1:21" ht="42" customHeight="1">
      <c r="A532" s="56" t="s">
        <v>7</v>
      </c>
      <c r="B532" s="57" t="s">
        <v>29</v>
      </c>
      <c r="C532" s="57" t="s">
        <v>4</v>
      </c>
      <c r="D532" s="58" t="s">
        <v>5</v>
      </c>
      <c r="E532" s="58" t="s">
        <v>6</v>
      </c>
      <c r="F532" s="58" t="s">
        <v>8</v>
      </c>
      <c r="G532" s="58" t="s">
        <v>9</v>
      </c>
      <c r="H532" s="58" t="s">
        <v>22</v>
      </c>
      <c r="I532" s="58" t="s">
        <v>10</v>
      </c>
      <c r="J532" s="58" t="s">
        <v>11</v>
      </c>
      <c r="K532" s="56" t="s">
        <v>12</v>
      </c>
      <c r="L532" s="62" t="s">
        <v>13</v>
      </c>
      <c r="M532" s="56" t="s">
        <v>14</v>
      </c>
      <c r="N532" s="56" t="s">
        <v>15</v>
      </c>
      <c r="O532" s="62" t="s">
        <v>13</v>
      </c>
      <c r="P532" s="56" t="s">
        <v>14</v>
      </c>
      <c r="Q532" s="195" t="s">
        <v>3</v>
      </c>
      <c r="R532" s="379"/>
      <c r="S532" s="106"/>
    </row>
    <row r="533" spans="1:21" ht="12.75" customHeight="1">
      <c r="A533" s="66">
        <v>1</v>
      </c>
      <c r="B533" s="196" t="s">
        <v>5128</v>
      </c>
      <c r="C533" s="60" t="s">
        <v>350</v>
      </c>
      <c r="D533" s="13" t="s">
        <v>1125</v>
      </c>
      <c r="E533" s="13" t="s">
        <v>704</v>
      </c>
      <c r="F533" s="13" t="s">
        <v>197</v>
      </c>
      <c r="G533" s="13" t="s">
        <v>198</v>
      </c>
      <c r="H533" s="13" t="s">
        <v>1231</v>
      </c>
      <c r="I533" s="13" t="s">
        <v>1232</v>
      </c>
      <c r="J533" s="13" t="s">
        <v>1098</v>
      </c>
      <c r="K533" s="187">
        <v>70</v>
      </c>
      <c r="L533" s="12">
        <v>318987</v>
      </c>
      <c r="M533" s="12">
        <v>79458</v>
      </c>
      <c r="N533" s="12">
        <f>L533+M533</f>
        <v>398445</v>
      </c>
      <c r="O533" s="12">
        <f>168987+150000</f>
        <v>318987</v>
      </c>
      <c r="P533" s="12">
        <v>79458</v>
      </c>
      <c r="Q533" s="12">
        <f>O533+P533</f>
        <v>398445</v>
      </c>
      <c r="R533" s="60" t="s">
        <v>507</v>
      </c>
      <c r="S533" s="106"/>
    </row>
    <row r="534" spans="1:21" s="131" customFormat="1" ht="12.75" customHeight="1">
      <c r="A534" s="380"/>
      <c r="B534" s="381"/>
      <c r="C534" s="381"/>
      <c r="D534" s="381"/>
      <c r="E534" s="381"/>
      <c r="F534" s="381"/>
      <c r="G534" s="381"/>
      <c r="H534" s="381"/>
      <c r="I534" s="381"/>
      <c r="J534" s="381"/>
      <c r="K534" s="382"/>
      <c r="L534" s="18">
        <f t="shared" ref="L534:Q534" si="117">SUM(L533)</f>
        <v>318987</v>
      </c>
      <c r="M534" s="18">
        <f t="shared" si="117"/>
        <v>79458</v>
      </c>
      <c r="N534" s="18">
        <f t="shared" si="117"/>
        <v>398445</v>
      </c>
      <c r="O534" s="18">
        <f t="shared" si="117"/>
        <v>318987</v>
      </c>
      <c r="P534" s="18">
        <f t="shared" si="117"/>
        <v>79458</v>
      </c>
      <c r="Q534" s="18">
        <f t="shared" si="117"/>
        <v>398445</v>
      </c>
      <c r="R534" s="70"/>
      <c r="S534" s="188"/>
      <c r="U534" s="38"/>
    </row>
    <row r="535" spans="1:21" s="131" customFormat="1" ht="36" customHeight="1">
      <c r="A535" s="80"/>
      <c r="B535" s="80"/>
      <c r="C535" s="80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14"/>
      <c r="S535" s="188"/>
    </row>
    <row r="536" spans="1:21" s="131" customFormat="1" ht="31.95" customHeight="1">
      <c r="A536" s="55" t="s">
        <v>238</v>
      </c>
      <c r="B536" s="374" t="s">
        <v>1233</v>
      </c>
      <c r="C536" s="375"/>
      <c r="D536" s="375"/>
      <c r="E536" s="375"/>
      <c r="F536" s="375"/>
      <c r="G536" s="375"/>
      <c r="H536" s="375"/>
      <c r="I536" s="375"/>
      <c r="J536" s="375"/>
      <c r="K536" s="376"/>
      <c r="L536" s="377" t="s">
        <v>243</v>
      </c>
      <c r="M536" s="377"/>
      <c r="N536" s="377"/>
      <c r="O536" s="377" t="s">
        <v>204</v>
      </c>
      <c r="P536" s="377"/>
      <c r="Q536" s="377"/>
      <c r="R536" s="378" t="s">
        <v>20</v>
      </c>
      <c r="S536" s="188"/>
    </row>
    <row r="537" spans="1:21" ht="42" customHeight="1">
      <c r="A537" s="56" t="s">
        <v>7</v>
      </c>
      <c r="B537" s="57" t="s">
        <v>29</v>
      </c>
      <c r="C537" s="57" t="s">
        <v>4</v>
      </c>
      <c r="D537" s="58" t="s">
        <v>5</v>
      </c>
      <c r="E537" s="58" t="s">
        <v>6</v>
      </c>
      <c r="F537" s="58" t="s">
        <v>8</v>
      </c>
      <c r="G537" s="58" t="s">
        <v>9</v>
      </c>
      <c r="H537" s="58" t="s">
        <v>22</v>
      </c>
      <c r="I537" s="58" t="s">
        <v>10</v>
      </c>
      <c r="J537" s="58" t="s">
        <v>11</v>
      </c>
      <c r="K537" s="56" t="s">
        <v>12</v>
      </c>
      <c r="L537" s="62" t="s">
        <v>13</v>
      </c>
      <c r="M537" s="56" t="s">
        <v>14</v>
      </c>
      <c r="N537" s="56" t="s">
        <v>15</v>
      </c>
      <c r="O537" s="62" t="s">
        <v>13</v>
      </c>
      <c r="P537" s="56" t="s">
        <v>14</v>
      </c>
      <c r="Q537" s="195" t="s">
        <v>3</v>
      </c>
      <c r="R537" s="379"/>
      <c r="S537" s="106"/>
    </row>
    <row r="538" spans="1:21" ht="12.75" customHeight="1">
      <c r="A538" s="66">
        <v>1</v>
      </c>
      <c r="B538" s="196" t="s">
        <v>1234</v>
      </c>
      <c r="C538" s="60" t="s">
        <v>350</v>
      </c>
      <c r="D538" s="13" t="s">
        <v>1125</v>
      </c>
      <c r="E538" s="13" t="s">
        <v>550</v>
      </c>
      <c r="F538" s="13" t="s">
        <v>197</v>
      </c>
      <c r="G538" s="13" t="s">
        <v>198</v>
      </c>
      <c r="H538" s="13" t="s">
        <v>1235</v>
      </c>
      <c r="I538" s="13" t="s">
        <v>1236</v>
      </c>
      <c r="J538" s="13" t="s">
        <v>444</v>
      </c>
      <c r="K538" s="187">
        <v>100</v>
      </c>
      <c r="L538" s="12">
        <v>90000</v>
      </c>
      <c r="M538" s="12">
        <v>0</v>
      </c>
      <c r="N538" s="12">
        <f>L538+M538</f>
        <v>90000</v>
      </c>
      <c r="O538" s="12">
        <v>90000</v>
      </c>
      <c r="P538" s="12">
        <v>0</v>
      </c>
      <c r="Q538" s="12">
        <f>O538+P538</f>
        <v>90000</v>
      </c>
      <c r="R538" s="60" t="s">
        <v>507</v>
      </c>
      <c r="S538" s="106"/>
    </row>
    <row r="539" spans="1:21" s="131" customFormat="1" ht="12.75" customHeight="1">
      <c r="A539" s="380"/>
      <c r="B539" s="381"/>
      <c r="C539" s="381"/>
      <c r="D539" s="381"/>
      <c r="E539" s="381"/>
      <c r="F539" s="381"/>
      <c r="G539" s="381"/>
      <c r="H539" s="381"/>
      <c r="I539" s="381"/>
      <c r="J539" s="381"/>
      <c r="K539" s="382"/>
      <c r="L539" s="18">
        <f t="shared" ref="L539:Q539" si="118">SUM(L538)</f>
        <v>90000</v>
      </c>
      <c r="M539" s="18">
        <f t="shared" si="118"/>
        <v>0</v>
      </c>
      <c r="N539" s="18">
        <f t="shared" si="118"/>
        <v>90000</v>
      </c>
      <c r="O539" s="18">
        <f t="shared" si="118"/>
        <v>90000</v>
      </c>
      <c r="P539" s="18">
        <f t="shared" si="118"/>
        <v>0</v>
      </c>
      <c r="Q539" s="18">
        <f t="shared" si="118"/>
        <v>90000</v>
      </c>
      <c r="R539" s="70"/>
      <c r="S539" s="188"/>
      <c r="U539" s="38"/>
    </row>
    <row r="540" spans="1:21" s="131" customFormat="1" ht="36" customHeight="1">
      <c r="A540" s="80"/>
      <c r="B540" s="80"/>
      <c r="C540" s="80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14"/>
      <c r="S540" s="188"/>
    </row>
    <row r="541" spans="1:21" s="131" customFormat="1" ht="31.95" customHeight="1">
      <c r="A541" s="55" t="s">
        <v>1039</v>
      </c>
      <c r="B541" s="374" t="s">
        <v>1237</v>
      </c>
      <c r="C541" s="375"/>
      <c r="D541" s="375"/>
      <c r="E541" s="375"/>
      <c r="F541" s="375"/>
      <c r="G541" s="375"/>
      <c r="H541" s="375"/>
      <c r="I541" s="375"/>
      <c r="J541" s="375"/>
      <c r="K541" s="376"/>
      <c r="L541" s="377" t="s">
        <v>243</v>
      </c>
      <c r="M541" s="377"/>
      <c r="N541" s="377"/>
      <c r="O541" s="377" t="s">
        <v>204</v>
      </c>
      <c r="P541" s="377"/>
      <c r="Q541" s="377"/>
      <c r="R541" s="378" t="s">
        <v>20</v>
      </c>
      <c r="S541" s="188"/>
    </row>
    <row r="542" spans="1:21" ht="42" customHeight="1">
      <c r="A542" s="56" t="s">
        <v>7</v>
      </c>
      <c r="B542" s="57" t="s">
        <v>29</v>
      </c>
      <c r="C542" s="57" t="s">
        <v>4</v>
      </c>
      <c r="D542" s="58" t="s">
        <v>5</v>
      </c>
      <c r="E542" s="58" t="s">
        <v>6</v>
      </c>
      <c r="F542" s="58" t="s">
        <v>8</v>
      </c>
      <c r="G542" s="58" t="s">
        <v>9</v>
      </c>
      <c r="H542" s="58" t="s">
        <v>22</v>
      </c>
      <c r="I542" s="58" t="s">
        <v>10</v>
      </c>
      <c r="J542" s="58" t="s">
        <v>11</v>
      </c>
      <c r="K542" s="56" t="s">
        <v>12</v>
      </c>
      <c r="L542" s="62" t="s">
        <v>13</v>
      </c>
      <c r="M542" s="56" t="s">
        <v>14</v>
      </c>
      <c r="N542" s="56" t="s">
        <v>15</v>
      </c>
      <c r="O542" s="62" t="s">
        <v>13</v>
      </c>
      <c r="P542" s="56" t="s">
        <v>14</v>
      </c>
      <c r="Q542" s="195" t="s">
        <v>3</v>
      </c>
      <c r="R542" s="379"/>
      <c r="S542" s="106"/>
    </row>
    <row r="543" spans="1:21" ht="12.75" customHeight="1">
      <c r="A543" s="66">
        <v>1</v>
      </c>
      <c r="B543" s="196" t="s">
        <v>1238</v>
      </c>
      <c r="C543" s="60" t="s">
        <v>350</v>
      </c>
      <c r="D543" s="13" t="s">
        <v>1239</v>
      </c>
      <c r="E543" s="13" t="s">
        <v>1240</v>
      </c>
      <c r="F543" s="13" t="s">
        <v>1241</v>
      </c>
      <c r="G543" s="13" t="s">
        <v>1242</v>
      </c>
      <c r="H543" s="13" t="s">
        <v>1243</v>
      </c>
      <c r="I543" s="13" t="s">
        <v>1244</v>
      </c>
      <c r="J543" s="13" t="s">
        <v>444</v>
      </c>
      <c r="K543" s="187">
        <v>50</v>
      </c>
      <c r="L543" s="12">
        <v>71000</v>
      </c>
      <c r="M543" s="12">
        <v>0</v>
      </c>
      <c r="N543" s="12">
        <v>71000</v>
      </c>
      <c r="O543" s="12">
        <v>71000</v>
      </c>
      <c r="P543" s="12">
        <v>0</v>
      </c>
      <c r="Q543" s="12">
        <f>O543+P543</f>
        <v>71000</v>
      </c>
      <c r="R543" s="60" t="s">
        <v>507</v>
      </c>
      <c r="S543" s="106"/>
    </row>
    <row r="544" spans="1:21" s="131" customFormat="1" ht="12.75" customHeight="1">
      <c r="A544" s="380"/>
      <c r="B544" s="381"/>
      <c r="C544" s="381"/>
      <c r="D544" s="381"/>
      <c r="E544" s="381"/>
      <c r="F544" s="381"/>
      <c r="G544" s="381"/>
      <c r="H544" s="381"/>
      <c r="I544" s="381"/>
      <c r="J544" s="381"/>
      <c r="K544" s="382"/>
      <c r="L544" s="18">
        <f t="shared" ref="L544:Q544" si="119">SUM(L543)</f>
        <v>71000</v>
      </c>
      <c r="M544" s="18">
        <f t="shared" si="119"/>
        <v>0</v>
      </c>
      <c r="N544" s="18">
        <f t="shared" si="119"/>
        <v>71000</v>
      </c>
      <c r="O544" s="18">
        <f t="shared" si="119"/>
        <v>71000</v>
      </c>
      <c r="P544" s="18">
        <f t="shared" si="119"/>
        <v>0</v>
      </c>
      <c r="Q544" s="18">
        <f t="shared" si="119"/>
        <v>71000</v>
      </c>
      <c r="R544" s="70"/>
      <c r="S544" s="188"/>
      <c r="U544" s="38"/>
    </row>
    <row r="545" spans="1:21" s="131" customFormat="1" ht="36" customHeight="1">
      <c r="A545" s="80"/>
      <c r="B545" s="80"/>
      <c r="C545" s="80"/>
      <c r="D545" s="8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14"/>
      <c r="S545" s="188"/>
    </row>
    <row r="546" spans="1:21" s="131" customFormat="1" ht="31.95" customHeight="1">
      <c r="A546" s="55" t="s">
        <v>417</v>
      </c>
      <c r="B546" s="374" t="s">
        <v>1245</v>
      </c>
      <c r="C546" s="375"/>
      <c r="D546" s="375"/>
      <c r="E546" s="375"/>
      <c r="F546" s="375"/>
      <c r="G546" s="375"/>
      <c r="H546" s="375"/>
      <c r="I546" s="375"/>
      <c r="J546" s="375"/>
      <c r="K546" s="376"/>
      <c r="L546" s="377" t="s">
        <v>243</v>
      </c>
      <c r="M546" s="377"/>
      <c r="N546" s="377"/>
      <c r="O546" s="377" t="s">
        <v>204</v>
      </c>
      <c r="P546" s="377"/>
      <c r="Q546" s="377"/>
      <c r="R546" s="378" t="s">
        <v>20</v>
      </c>
      <c r="S546" s="188"/>
    </row>
    <row r="547" spans="1:21" ht="42" customHeight="1">
      <c r="A547" s="56" t="s">
        <v>7</v>
      </c>
      <c r="B547" s="57" t="s">
        <v>29</v>
      </c>
      <c r="C547" s="57" t="s">
        <v>4</v>
      </c>
      <c r="D547" s="58" t="s">
        <v>5</v>
      </c>
      <c r="E547" s="58" t="s">
        <v>6</v>
      </c>
      <c r="F547" s="58" t="s">
        <v>8</v>
      </c>
      <c r="G547" s="58" t="s">
        <v>9</v>
      </c>
      <c r="H547" s="58" t="s">
        <v>22</v>
      </c>
      <c r="I547" s="58" t="s">
        <v>10</v>
      </c>
      <c r="J547" s="58" t="s">
        <v>11</v>
      </c>
      <c r="K547" s="56" t="s">
        <v>12</v>
      </c>
      <c r="L547" s="62" t="s">
        <v>13</v>
      </c>
      <c r="M547" s="56" t="s">
        <v>14</v>
      </c>
      <c r="N547" s="56" t="s">
        <v>15</v>
      </c>
      <c r="O547" s="62" t="s">
        <v>13</v>
      </c>
      <c r="P547" s="56" t="s">
        <v>14</v>
      </c>
      <c r="Q547" s="195" t="s">
        <v>3</v>
      </c>
      <c r="R547" s="379"/>
      <c r="S547" s="106"/>
    </row>
    <row r="548" spans="1:21" ht="12.75" customHeight="1">
      <c r="A548" s="66">
        <v>1</v>
      </c>
      <c r="B548" s="196" t="s">
        <v>1246</v>
      </c>
      <c r="C548" s="13" t="s">
        <v>1247</v>
      </c>
      <c r="D548" s="13" t="s">
        <v>578</v>
      </c>
      <c r="E548" s="13" t="s">
        <v>414</v>
      </c>
      <c r="F548" s="13" t="s">
        <v>197</v>
      </c>
      <c r="G548" s="13" t="s">
        <v>198</v>
      </c>
      <c r="H548" s="13" t="s">
        <v>1248</v>
      </c>
      <c r="I548" s="13" t="s">
        <v>1249</v>
      </c>
      <c r="J548" s="13" t="s">
        <v>241</v>
      </c>
      <c r="K548" s="187">
        <v>100</v>
      </c>
      <c r="L548" s="12">
        <v>160000</v>
      </c>
      <c r="M548" s="12">
        <v>0</v>
      </c>
      <c r="N548" s="12">
        <f>L548+M548</f>
        <v>160000</v>
      </c>
      <c r="O548" s="12">
        <v>160000</v>
      </c>
      <c r="P548" s="12">
        <v>0</v>
      </c>
      <c r="Q548" s="12">
        <f>O548+P548</f>
        <v>160000</v>
      </c>
      <c r="R548" s="60" t="s">
        <v>507</v>
      </c>
      <c r="S548" s="106"/>
    </row>
    <row r="549" spans="1:21" s="131" customFormat="1" ht="12.75" customHeight="1">
      <c r="A549" s="380"/>
      <c r="B549" s="381"/>
      <c r="C549" s="381"/>
      <c r="D549" s="381"/>
      <c r="E549" s="381"/>
      <c r="F549" s="381"/>
      <c r="G549" s="381"/>
      <c r="H549" s="381"/>
      <c r="I549" s="381"/>
      <c r="J549" s="381"/>
      <c r="K549" s="382"/>
      <c r="L549" s="18">
        <f t="shared" ref="L549:Q549" si="120">SUM(L548)</f>
        <v>160000</v>
      </c>
      <c r="M549" s="18">
        <f t="shared" si="120"/>
        <v>0</v>
      </c>
      <c r="N549" s="18">
        <f t="shared" si="120"/>
        <v>160000</v>
      </c>
      <c r="O549" s="18">
        <f t="shared" si="120"/>
        <v>160000</v>
      </c>
      <c r="P549" s="18">
        <f t="shared" si="120"/>
        <v>0</v>
      </c>
      <c r="Q549" s="18">
        <f t="shared" si="120"/>
        <v>160000</v>
      </c>
      <c r="R549" s="70"/>
      <c r="S549" s="188"/>
      <c r="U549" s="38"/>
    </row>
    <row r="550" spans="1:21" s="131" customFormat="1" ht="36" customHeight="1">
      <c r="A550" s="80"/>
      <c r="B550" s="80"/>
      <c r="C550" s="80"/>
      <c r="D550" s="8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14"/>
      <c r="S550" s="188"/>
    </row>
    <row r="551" spans="1:21" s="131" customFormat="1" ht="31.95" customHeight="1">
      <c r="A551" s="55" t="s">
        <v>211</v>
      </c>
      <c r="B551" s="374" t="s">
        <v>1250</v>
      </c>
      <c r="C551" s="375"/>
      <c r="D551" s="375"/>
      <c r="E551" s="375"/>
      <c r="F551" s="375"/>
      <c r="G551" s="375"/>
      <c r="H551" s="375"/>
      <c r="I551" s="375"/>
      <c r="J551" s="375"/>
      <c r="K551" s="376"/>
      <c r="L551" s="377" t="s">
        <v>243</v>
      </c>
      <c r="M551" s="377"/>
      <c r="N551" s="377"/>
      <c r="O551" s="377" t="s">
        <v>204</v>
      </c>
      <c r="P551" s="377"/>
      <c r="Q551" s="377"/>
      <c r="R551" s="378" t="s">
        <v>20</v>
      </c>
      <c r="S551" s="188"/>
    </row>
    <row r="552" spans="1:21" ht="42" customHeight="1">
      <c r="A552" s="56" t="s">
        <v>7</v>
      </c>
      <c r="B552" s="57" t="s">
        <v>29</v>
      </c>
      <c r="C552" s="57" t="s">
        <v>4</v>
      </c>
      <c r="D552" s="58" t="s">
        <v>5</v>
      </c>
      <c r="E552" s="58" t="s">
        <v>6</v>
      </c>
      <c r="F552" s="58" t="s">
        <v>8</v>
      </c>
      <c r="G552" s="58" t="s">
        <v>9</v>
      </c>
      <c r="H552" s="58" t="s">
        <v>22</v>
      </c>
      <c r="I552" s="58" t="s">
        <v>10</v>
      </c>
      <c r="J552" s="58" t="s">
        <v>11</v>
      </c>
      <c r="K552" s="56" t="s">
        <v>12</v>
      </c>
      <c r="L552" s="62" t="s">
        <v>13</v>
      </c>
      <c r="M552" s="56" t="s">
        <v>14</v>
      </c>
      <c r="N552" s="56" t="s">
        <v>15</v>
      </c>
      <c r="O552" s="62" t="s">
        <v>13</v>
      </c>
      <c r="P552" s="56" t="s">
        <v>14</v>
      </c>
      <c r="Q552" s="195" t="s">
        <v>3</v>
      </c>
      <c r="R552" s="379"/>
      <c r="S552" s="106"/>
    </row>
    <row r="553" spans="1:21" ht="12.75" customHeight="1">
      <c r="A553" s="66">
        <v>1</v>
      </c>
      <c r="B553" s="196" t="s">
        <v>1251</v>
      </c>
      <c r="C553" s="13" t="s">
        <v>1252</v>
      </c>
      <c r="D553" s="13" t="s">
        <v>578</v>
      </c>
      <c r="E553" s="13" t="s">
        <v>19</v>
      </c>
      <c r="F553" s="13" t="s">
        <v>92</v>
      </c>
      <c r="G553" s="13" t="s">
        <v>93</v>
      </c>
      <c r="H553" s="13" t="s">
        <v>1253</v>
      </c>
      <c r="I553" s="13" t="s">
        <v>1254</v>
      </c>
      <c r="J553" s="13" t="s">
        <v>315</v>
      </c>
      <c r="K553" s="13" t="s">
        <v>1255</v>
      </c>
      <c r="L553" s="12">
        <v>630000</v>
      </c>
      <c r="M553" s="12">
        <v>0</v>
      </c>
      <c r="N553" s="12">
        <f>L553+M553</f>
        <v>630000</v>
      </c>
      <c r="O553" s="12">
        <v>630000</v>
      </c>
      <c r="P553" s="12">
        <v>0</v>
      </c>
      <c r="Q553" s="12">
        <f>O553+P553</f>
        <v>630000</v>
      </c>
      <c r="R553" s="60" t="s">
        <v>507</v>
      </c>
      <c r="S553" s="106"/>
    </row>
    <row r="554" spans="1:21" s="131" customFormat="1" ht="12.75" customHeight="1">
      <c r="A554" s="380"/>
      <c r="B554" s="381"/>
      <c r="C554" s="381"/>
      <c r="D554" s="381"/>
      <c r="E554" s="381"/>
      <c r="F554" s="381"/>
      <c r="G554" s="381"/>
      <c r="H554" s="381"/>
      <c r="I554" s="381"/>
      <c r="J554" s="381"/>
      <c r="K554" s="382"/>
      <c r="L554" s="18">
        <f t="shared" ref="L554:Q554" si="121">SUM(L553)</f>
        <v>630000</v>
      </c>
      <c r="M554" s="18">
        <f t="shared" si="121"/>
        <v>0</v>
      </c>
      <c r="N554" s="18">
        <f t="shared" si="121"/>
        <v>630000</v>
      </c>
      <c r="O554" s="18">
        <f t="shared" si="121"/>
        <v>630000</v>
      </c>
      <c r="P554" s="18">
        <f t="shared" si="121"/>
        <v>0</v>
      </c>
      <c r="Q554" s="18">
        <f t="shared" si="121"/>
        <v>630000</v>
      </c>
      <c r="R554" s="70"/>
      <c r="S554" s="188"/>
      <c r="U554" s="38"/>
    </row>
    <row r="555" spans="1:21" s="131" customFormat="1" ht="36" customHeight="1">
      <c r="A555" s="80"/>
      <c r="B555" s="80"/>
      <c r="C555" s="80"/>
      <c r="D555" s="8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14"/>
      <c r="S555" s="188"/>
    </row>
    <row r="556" spans="1:21" s="131" customFormat="1" ht="31.95" customHeight="1">
      <c r="A556" s="55" t="s">
        <v>544</v>
      </c>
      <c r="B556" s="374" t="s">
        <v>1256</v>
      </c>
      <c r="C556" s="375"/>
      <c r="D556" s="375"/>
      <c r="E556" s="375"/>
      <c r="F556" s="375"/>
      <c r="G556" s="375"/>
      <c r="H556" s="375"/>
      <c r="I556" s="375"/>
      <c r="J556" s="375"/>
      <c r="K556" s="376"/>
      <c r="L556" s="377" t="s">
        <v>243</v>
      </c>
      <c r="M556" s="377"/>
      <c r="N556" s="377"/>
      <c r="O556" s="377" t="s">
        <v>204</v>
      </c>
      <c r="P556" s="377"/>
      <c r="Q556" s="377"/>
      <c r="R556" s="378" t="s">
        <v>20</v>
      </c>
      <c r="S556" s="188"/>
    </row>
    <row r="557" spans="1:21" ht="42" customHeight="1">
      <c r="A557" s="56" t="s">
        <v>7</v>
      </c>
      <c r="B557" s="57" t="s">
        <v>29</v>
      </c>
      <c r="C557" s="57" t="s">
        <v>4</v>
      </c>
      <c r="D557" s="58" t="s">
        <v>5</v>
      </c>
      <c r="E557" s="58" t="s">
        <v>6</v>
      </c>
      <c r="F557" s="58" t="s">
        <v>8</v>
      </c>
      <c r="G557" s="58" t="s">
        <v>9</v>
      </c>
      <c r="H557" s="58" t="s">
        <v>22</v>
      </c>
      <c r="I557" s="58" t="s">
        <v>10</v>
      </c>
      <c r="J557" s="58" t="s">
        <v>11</v>
      </c>
      <c r="K557" s="56" t="s">
        <v>12</v>
      </c>
      <c r="L557" s="62" t="s">
        <v>13</v>
      </c>
      <c r="M557" s="56" t="s">
        <v>14</v>
      </c>
      <c r="N557" s="56" t="s">
        <v>15</v>
      </c>
      <c r="O557" s="62" t="s">
        <v>13</v>
      </c>
      <c r="P557" s="56" t="s">
        <v>14</v>
      </c>
      <c r="Q557" s="195" t="s">
        <v>3</v>
      </c>
      <c r="R557" s="379"/>
      <c r="S557" s="106"/>
    </row>
    <row r="558" spans="1:21" ht="12.75" customHeight="1">
      <c r="A558" s="66">
        <v>1</v>
      </c>
      <c r="B558" s="58" t="s">
        <v>1257</v>
      </c>
      <c r="C558" s="13" t="s">
        <v>1252</v>
      </c>
      <c r="D558" s="13" t="s">
        <v>1258</v>
      </c>
      <c r="E558" s="13" t="s">
        <v>19</v>
      </c>
      <c r="F558" s="13" t="s">
        <v>1142</v>
      </c>
      <c r="G558" s="13" t="s">
        <v>1164</v>
      </c>
      <c r="H558" s="13" t="s">
        <v>1259</v>
      </c>
      <c r="I558" s="13" t="s">
        <v>1260</v>
      </c>
      <c r="J558" s="13" t="s">
        <v>315</v>
      </c>
      <c r="K558" s="13" t="s">
        <v>1261</v>
      </c>
      <c r="L558" s="12">
        <v>110000</v>
      </c>
      <c r="M558" s="12">
        <v>0</v>
      </c>
      <c r="N558" s="12">
        <f>L558+M558</f>
        <v>110000</v>
      </c>
      <c r="O558" s="12">
        <v>110000</v>
      </c>
      <c r="P558" s="12">
        <v>0</v>
      </c>
      <c r="Q558" s="12">
        <f>O558+P558</f>
        <v>110000</v>
      </c>
      <c r="R558" s="60" t="s">
        <v>507</v>
      </c>
      <c r="S558" s="106"/>
    </row>
    <row r="559" spans="1:21" s="131" customFormat="1" ht="12.75" customHeight="1">
      <c r="A559" s="380"/>
      <c r="B559" s="381"/>
      <c r="C559" s="381"/>
      <c r="D559" s="381"/>
      <c r="E559" s="381"/>
      <c r="F559" s="381"/>
      <c r="G559" s="381"/>
      <c r="H559" s="381"/>
      <c r="I559" s="381"/>
      <c r="J559" s="381"/>
      <c r="K559" s="382"/>
      <c r="L559" s="18">
        <f t="shared" ref="L559:Q559" si="122">SUM(L558)</f>
        <v>110000</v>
      </c>
      <c r="M559" s="18">
        <f t="shared" si="122"/>
        <v>0</v>
      </c>
      <c r="N559" s="18">
        <f t="shared" si="122"/>
        <v>110000</v>
      </c>
      <c r="O559" s="18">
        <f t="shared" si="122"/>
        <v>110000</v>
      </c>
      <c r="P559" s="18">
        <f t="shared" si="122"/>
        <v>0</v>
      </c>
      <c r="Q559" s="18">
        <f t="shared" si="122"/>
        <v>110000</v>
      </c>
      <c r="R559" s="70"/>
      <c r="S559" s="188"/>
      <c r="U559" s="38"/>
    </row>
    <row r="560" spans="1:21" s="131" customFormat="1" ht="36" customHeight="1">
      <c r="A560" s="80"/>
      <c r="B560" s="80"/>
      <c r="C560" s="80"/>
      <c r="D560" s="80"/>
      <c r="E560" s="80"/>
      <c r="F560" s="80"/>
      <c r="G560" s="80"/>
      <c r="H560" s="80"/>
      <c r="I560" s="80"/>
      <c r="J560" s="80"/>
      <c r="K560" s="80"/>
      <c r="L560" s="80"/>
      <c r="M560" s="80"/>
      <c r="N560" s="80"/>
      <c r="O560" s="80"/>
      <c r="P560" s="80"/>
      <c r="Q560" s="80"/>
      <c r="R560" s="14"/>
      <c r="S560" s="188"/>
    </row>
    <row r="561" spans="1:21" s="131" customFormat="1" ht="31.95" customHeight="1">
      <c r="A561" s="55" t="s">
        <v>3837</v>
      </c>
      <c r="B561" s="374" t="s">
        <v>1262</v>
      </c>
      <c r="C561" s="375"/>
      <c r="D561" s="375"/>
      <c r="E561" s="375"/>
      <c r="F561" s="375"/>
      <c r="G561" s="375"/>
      <c r="H561" s="375"/>
      <c r="I561" s="375"/>
      <c r="J561" s="375"/>
      <c r="K561" s="376"/>
      <c r="L561" s="377" t="s">
        <v>243</v>
      </c>
      <c r="M561" s="377"/>
      <c r="N561" s="377"/>
      <c r="O561" s="377" t="s">
        <v>204</v>
      </c>
      <c r="P561" s="377"/>
      <c r="Q561" s="377"/>
      <c r="R561" s="378" t="s">
        <v>20</v>
      </c>
      <c r="S561" s="188"/>
    </row>
    <row r="562" spans="1:21" ht="42" customHeight="1">
      <c r="A562" s="56" t="s">
        <v>7</v>
      </c>
      <c r="B562" s="57" t="s">
        <v>29</v>
      </c>
      <c r="C562" s="57" t="s">
        <v>4</v>
      </c>
      <c r="D562" s="58" t="s">
        <v>5</v>
      </c>
      <c r="E562" s="58" t="s">
        <v>6</v>
      </c>
      <c r="F562" s="58" t="s">
        <v>8</v>
      </c>
      <c r="G562" s="58" t="s">
        <v>9</v>
      </c>
      <c r="H562" s="58" t="s">
        <v>22</v>
      </c>
      <c r="I562" s="58" t="s">
        <v>10</v>
      </c>
      <c r="J562" s="58" t="s">
        <v>11</v>
      </c>
      <c r="K562" s="56" t="s">
        <v>12</v>
      </c>
      <c r="L562" s="62" t="s">
        <v>13</v>
      </c>
      <c r="M562" s="56" t="s">
        <v>14</v>
      </c>
      <c r="N562" s="56" t="s">
        <v>15</v>
      </c>
      <c r="O562" s="62" t="s">
        <v>13</v>
      </c>
      <c r="P562" s="56" t="s">
        <v>14</v>
      </c>
      <c r="Q562" s="195" t="s">
        <v>3</v>
      </c>
      <c r="R562" s="379"/>
      <c r="S562" s="106"/>
    </row>
    <row r="563" spans="1:21" ht="12.75" customHeight="1">
      <c r="A563" s="66">
        <v>1</v>
      </c>
      <c r="B563" s="58" t="s">
        <v>1263</v>
      </c>
      <c r="C563" s="13" t="s">
        <v>1264</v>
      </c>
      <c r="D563" s="13" t="s">
        <v>1034</v>
      </c>
      <c r="E563" s="13" t="s">
        <v>272</v>
      </c>
      <c r="F563" s="13" t="s">
        <v>92</v>
      </c>
      <c r="G563" s="13" t="s">
        <v>93</v>
      </c>
      <c r="H563" s="13" t="s">
        <v>1265</v>
      </c>
      <c r="I563" s="13" t="s">
        <v>1266</v>
      </c>
      <c r="J563" s="13" t="s">
        <v>241</v>
      </c>
      <c r="K563" s="187">
        <v>34</v>
      </c>
      <c r="L563" s="12">
        <v>20000</v>
      </c>
      <c r="M563" s="12">
        <v>0</v>
      </c>
      <c r="N563" s="12">
        <f>L563+M563</f>
        <v>20000</v>
      </c>
      <c r="O563" s="12">
        <v>20000</v>
      </c>
      <c r="P563" s="12">
        <v>0</v>
      </c>
      <c r="Q563" s="12">
        <f>O563+P563</f>
        <v>20000</v>
      </c>
      <c r="R563" s="60" t="s">
        <v>507</v>
      </c>
      <c r="S563" s="106"/>
    </row>
    <row r="564" spans="1:21" s="131" customFormat="1" ht="12.75" customHeight="1">
      <c r="A564" s="380"/>
      <c r="B564" s="381"/>
      <c r="C564" s="381"/>
      <c r="D564" s="381"/>
      <c r="E564" s="381"/>
      <c r="F564" s="381"/>
      <c r="G564" s="381"/>
      <c r="H564" s="381"/>
      <c r="I564" s="381"/>
      <c r="J564" s="381"/>
      <c r="K564" s="382"/>
      <c r="L564" s="18">
        <f t="shared" ref="L564:Q564" si="123">SUM(L563:L563)</f>
        <v>20000</v>
      </c>
      <c r="M564" s="18">
        <f t="shared" si="123"/>
        <v>0</v>
      </c>
      <c r="N564" s="18">
        <f t="shared" si="123"/>
        <v>20000</v>
      </c>
      <c r="O564" s="18">
        <f t="shared" si="123"/>
        <v>20000</v>
      </c>
      <c r="P564" s="18">
        <f t="shared" si="123"/>
        <v>0</v>
      </c>
      <c r="Q564" s="18">
        <f t="shared" si="123"/>
        <v>20000</v>
      </c>
      <c r="R564" s="70"/>
      <c r="S564" s="188"/>
      <c r="U564" s="38"/>
    </row>
    <row r="565" spans="1:21" s="131" customFormat="1" ht="36" customHeight="1">
      <c r="A565" s="368"/>
      <c r="B565" s="368"/>
      <c r="C565" s="368"/>
      <c r="D565" s="368"/>
      <c r="E565" s="368"/>
      <c r="F565" s="368"/>
      <c r="G565" s="368"/>
      <c r="H565" s="368"/>
      <c r="I565" s="368"/>
      <c r="J565" s="368"/>
      <c r="K565" s="368"/>
      <c r="L565" s="368"/>
      <c r="M565" s="368"/>
      <c r="N565" s="368"/>
      <c r="O565" s="368"/>
      <c r="P565" s="368"/>
      <c r="Q565" s="368"/>
      <c r="R565" s="14"/>
      <c r="S565" s="188"/>
    </row>
    <row r="566" spans="1:21" s="131" customFormat="1" ht="31.95" customHeight="1">
      <c r="A566" s="55" t="s">
        <v>1073</v>
      </c>
      <c r="B566" s="374" t="s">
        <v>4966</v>
      </c>
      <c r="C566" s="375"/>
      <c r="D566" s="375"/>
      <c r="E566" s="375"/>
      <c r="F566" s="375"/>
      <c r="G566" s="375"/>
      <c r="H566" s="375"/>
      <c r="I566" s="375"/>
      <c r="J566" s="375"/>
      <c r="K566" s="376"/>
      <c r="L566" s="377" t="s">
        <v>243</v>
      </c>
      <c r="M566" s="377"/>
      <c r="N566" s="377"/>
      <c r="O566" s="377" t="s">
        <v>204</v>
      </c>
      <c r="P566" s="377"/>
      <c r="Q566" s="377"/>
      <c r="R566" s="378" t="s">
        <v>20</v>
      </c>
      <c r="S566" s="188"/>
    </row>
    <row r="567" spans="1:21" ht="42" customHeight="1">
      <c r="A567" s="56" t="s">
        <v>7</v>
      </c>
      <c r="B567" s="57" t="s">
        <v>29</v>
      </c>
      <c r="C567" s="57" t="s">
        <v>4</v>
      </c>
      <c r="D567" s="58" t="s">
        <v>5</v>
      </c>
      <c r="E567" s="58" t="s">
        <v>6</v>
      </c>
      <c r="F567" s="58" t="s">
        <v>8</v>
      </c>
      <c r="G567" s="58" t="s">
        <v>9</v>
      </c>
      <c r="H567" s="58" t="s">
        <v>22</v>
      </c>
      <c r="I567" s="58" t="s">
        <v>10</v>
      </c>
      <c r="J567" s="58" t="s">
        <v>11</v>
      </c>
      <c r="K567" s="56" t="s">
        <v>12</v>
      </c>
      <c r="L567" s="62" t="s">
        <v>13</v>
      </c>
      <c r="M567" s="56" t="s">
        <v>14</v>
      </c>
      <c r="N567" s="56" t="s">
        <v>3</v>
      </c>
      <c r="O567" s="62" t="s">
        <v>13</v>
      </c>
      <c r="P567" s="56" t="s">
        <v>14</v>
      </c>
      <c r="Q567" s="56" t="s">
        <v>3</v>
      </c>
      <c r="R567" s="379"/>
      <c r="S567" s="106"/>
    </row>
    <row r="568" spans="1:21" ht="12.75" customHeight="1">
      <c r="A568" s="66">
        <v>1</v>
      </c>
      <c r="B568" s="58" t="s">
        <v>1267</v>
      </c>
      <c r="C568" s="13" t="s">
        <v>1268</v>
      </c>
      <c r="D568" s="13" t="s">
        <v>1239</v>
      </c>
      <c r="E568" s="13" t="s">
        <v>1269</v>
      </c>
      <c r="F568" s="13" t="s">
        <v>1241</v>
      </c>
      <c r="G568" s="13" t="s">
        <v>1242</v>
      </c>
      <c r="H568" s="13" t="s">
        <v>1270</v>
      </c>
      <c r="I568" s="13" t="s">
        <v>1271</v>
      </c>
      <c r="J568" s="63" t="s">
        <v>315</v>
      </c>
      <c r="K568" s="187">
        <v>17</v>
      </c>
      <c r="L568" s="12">
        <v>5000</v>
      </c>
      <c r="M568" s="12">
        <v>0</v>
      </c>
      <c r="N568" s="12">
        <f>L568+M568</f>
        <v>5000</v>
      </c>
      <c r="O568" s="12">
        <v>5000</v>
      </c>
      <c r="P568" s="12">
        <v>0</v>
      </c>
      <c r="Q568" s="12">
        <f>O568+P568</f>
        <v>5000</v>
      </c>
      <c r="R568" s="60" t="s">
        <v>507</v>
      </c>
      <c r="S568" s="106"/>
    </row>
    <row r="569" spans="1:21" ht="12.75" customHeight="1">
      <c r="A569" s="66">
        <v>2</v>
      </c>
      <c r="B569" s="58" t="s">
        <v>1267</v>
      </c>
      <c r="C569" s="13" t="s">
        <v>1272</v>
      </c>
      <c r="D569" s="13" t="s">
        <v>1239</v>
      </c>
      <c r="E569" s="58" t="s">
        <v>1269</v>
      </c>
      <c r="F569" s="13" t="s">
        <v>1241</v>
      </c>
      <c r="G569" s="13" t="s">
        <v>1242</v>
      </c>
      <c r="H569" s="13" t="s">
        <v>1273</v>
      </c>
      <c r="I569" s="13" t="s">
        <v>1274</v>
      </c>
      <c r="J569" s="63" t="s">
        <v>315</v>
      </c>
      <c r="K569" s="187">
        <v>13</v>
      </c>
      <c r="L569" s="12">
        <v>1000</v>
      </c>
      <c r="M569" s="12">
        <v>0</v>
      </c>
      <c r="N569" s="12">
        <f>L569+M569</f>
        <v>1000</v>
      </c>
      <c r="O569" s="12">
        <v>1000</v>
      </c>
      <c r="P569" s="12">
        <v>0</v>
      </c>
      <c r="Q569" s="12">
        <f>O569+P569</f>
        <v>1000</v>
      </c>
      <c r="R569" s="60" t="s">
        <v>507</v>
      </c>
      <c r="S569" s="106"/>
    </row>
    <row r="570" spans="1:21" ht="12.75" customHeight="1">
      <c r="A570" s="66">
        <v>3</v>
      </c>
      <c r="B570" s="58" t="s">
        <v>1267</v>
      </c>
      <c r="C570" s="13" t="s">
        <v>1275</v>
      </c>
      <c r="D570" s="13" t="s">
        <v>1239</v>
      </c>
      <c r="E570" s="58" t="s">
        <v>1269</v>
      </c>
      <c r="F570" s="13" t="s">
        <v>1241</v>
      </c>
      <c r="G570" s="13" t="s">
        <v>1242</v>
      </c>
      <c r="H570" s="13" t="s">
        <v>1276</v>
      </c>
      <c r="I570" s="13" t="s">
        <v>1277</v>
      </c>
      <c r="J570" s="63" t="s">
        <v>315</v>
      </c>
      <c r="K570" s="187">
        <v>13</v>
      </c>
      <c r="L570" s="12">
        <v>3000</v>
      </c>
      <c r="M570" s="12">
        <v>0</v>
      </c>
      <c r="N570" s="12">
        <v>3000</v>
      </c>
      <c r="O570" s="12">
        <v>3000</v>
      </c>
      <c r="P570" s="12">
        <v>0</v>
      </c>
      <c r="Q570" s="12">
        <v>3000</v>
      </c>
      <c r="R570" s="56" t="s">
        <v>507</v>
      </c>
      <c r="S570" s="198"/>
    </row>
    <row r="571" spans="1:21" ht="12.75" customHeight="1">
      <c r="A571" s="66">
        <v>4</v>
      </c>
      <c r="B571" s="58" t="s">
        <v>1267</v>
      </c>
      <c r="C571" s="13" t="s">
        <v>93</v>
      </c>
      <c r="D571" s="13" t="s">
        <v>1223</v>
      </c>
      <c r="E571" s="58" t="s">
        <v>307</v>
      </c>
      <c r="F571" s="13" t="s">
        <v>92</v>
      </c>
      <c r="G571" s="13" t="s">
        <v>93</v>
      </c>
      <c r="H571" s="13" t="s">
        <v>1278</v>
      </c>
      <c r="I571" s="13" t="s">
        <v>1279</v>
      </c>
      <c r="J571" s="63" t="s">
        <v>315</v>
      </c>
      <c r="K571" s="187">
        <v>17</v>
      </c>
      <c r="L571" s="12">
        <v>2500</v>
      </c>
      <c r="M571" s="12">
        <v>0</v>
      </c>
      <c r="N571" s="12">
        <v>2500</v>
      </c>
      <c r="O571" s="12">
        <v>2500</v>
      </c>
      <c r="P571" s="12">
        <v>0</v>
      </c>
      <c r="Q571" s="12">
        <v>2500</v>
      </c>
      <c r="R571" s="60" t="s">
        <v>507</v>
      </c>
      <c r="S571" s="106"/>
    </row>
    <row r="572" spans="1:21" s="131" customFormat="1" ht="12.75" customHeight="1">
      <c r="A572" s="380"/>
      <c r="B572" s="381"/>
      <c r="C572" s="381"/>
      <c r="D572" s="381"/>
      <c r="E572" s="381"/>
      <c r="F572" s="381"/>
      <c r="G572" s="381"/>
      <c r="H572" s="381"/>
      <c r="I572" s="381"/>
      <c r="J572" s="381"/>
      <c r="K572" s="382"/>
      <c r="L572" s="18">
        <f t="shared" ref="L572:Q572" si="124">SUM(L568:L571)</f>
        <v>11500</v>
      </c>
      <c r="M572" s="18">
        <f t="shared" si="124"/>
        <v>0</v>
      </c>
      <c r="N572" s="18">
        <f t="shared" si="124"/>
        <v>11500</v>
      </c>
      <c r="O572" s="18">
        <f t="shared" si="124"/>
        <v>11500</v>
      </c>
      <c r="P572" s="18">
        <f t="shared" si="124"/>
        <v>0</v>
      </c>
      <c r="Q572" s="18">
        <f t="shared" si="124"/>
        <v>11500</v>
      </c>
      <c r="R572" s="70"/>
      <c r="S572" s="188"/>
      <c r="U572" s="38"/>
    </row>
    <row r="573" spans="1:21" s="131" customFormat="1" ht="36" customHeight="1">
      <c r="A573" s="368"/>
      <c r="B573" s="368"/>
      <c r="C573" s="368"/>
      <c r="D573" s="368"/>
      <c r="E573" s="368"/>
      <c r="F573" s="368"/>
      <c r="G573" s="368"/>
      <c r="H573" s="368"/>
      <c r="I573" s="368"/>
      <c r="J573" s="368"/>
      <c r="K573" s="368"/>
      <c r="L573" s="368"/>
      <c r="M573" s="368"/>
      <c r="N573" s="368"/>
      <c r="O573" s="368"/>
      <c r="P573" s="368"/>
      <c r="Q573" s="368"/>
      <c r="R573" s="14"/>
      <c r="S573" s="188"/>
    </row>
    <row r="574" spans="1:21" s="131" customFormat="1" ht="31.95" customHeight="1">
      <c r="A574" s="55" t="s">
        <v>3846</v>
      </c>
      <c r="B574" s="374" t="s">
        <v>1280</v>
      </c>
      <c r="C574" s="375"/>
      <c r="D574" s="375"/>
      <c r="E574" s="375"/>
      <c r="F574" s="375"/>
      <c r="G574" s="375"/>
      <c r="H574" s="375"/>
      <c r="I574" s="375"/>
      <c r="J574" s="375"/>
      <c r="K574" s="376"/>
      <c r="L574" s="377" t="s">
        <v>243</v>
      </c>
      <c r="M574" s="377"/>
      <c r="N574" s="377"/>
      <c r="O574" s="377" t="s">
        <v>204</v>
      </c>
      <c r="P574" s="377"/>
      <c r="Q574" s="377"/>
      <c r="R574" s="378" t="s">
        <v>20</v>
      </c>
      <c r="S574" s="188"/>
    </row>
    <row r="575" spans="1:21" ht="42" customHeight="1">
      <c r="A575" s="56" t="s">
        <v>7</v>
      </c>
      <c r="B575" s="57" t="s">
        <v>29</v>
      </c>
      <c r="C575" s="57" t="s">
        <v>4</v>
      </c>
      <c r="D575" s="58" t="s">
        <v>5</v>
      </c>
      <c r="E575" s="58" t="s">
        <v>6</v>
      </c>
      <c r="F575" s="58" t="s">
        <v>8</v>
      </c>
      <c r="G575" s="58" t="s">
        <v>9</v>
      </c>
      <c r="H575" s="58" t="s">
        <v>22</v>
      </c>
      <c r="I575" s="58" t="s">
        <v>10</v>
      </c>
      <c r="J575" s="58" t="s">
        <v>11</v>
      </c>
      <c r="K575" s="56" t="s">
        <v>12</v>
      </c>
      <c r="L575" s="62" t="s">
        <v>13</v>
      </c>
      <c r="M575" s="56" t="s">
        <v>14</v>
      </c>
      <c r="N575" s="56" t="s">
        <v>3</v>
      </c>
      <c r="O575" s="62" t="s">
        <v>13</v>
      </c>
      <c r="P575" s="56" t="s">
        <v>14</v>
      </c>
      <c r="Q575" s="56" t="s">
        <v>3</v>
      </c>
      <c r="R575" s="379"/>
      <c r="S575" s="106"/>
    </row>
    <row r="576" spans="1:21" ht="12.75" customHeight="1">
      <c r="A576" s="66">
        <v>1</v>
      </c>
      <c r="B576" s="58" t="s">
        <v>1281</v>
      </c>
      <c r="C576" s="13" t="s">
        <v>1282</v>
      </c>
      <c r="D576" s="13" t="s">
        <v>1239</v>
      </c>
      <c r="E576" s="13" t="s">
        <v>1283</v>
      </c>
      <c r="F576" s="13" t="s">
        <v>1241</v>
      </c>
      <c r="G576" s="13" t="s">
        <v>1242</v>
      </c>
      <c r="H576" s="13" t="s">
        <v>1284</v>
      </c>
      <c r="I576" s="13" t="s">
        <v>1285</v>
      </c>
      <c r="J576" s="13" t="s">
        <v>315</v>
      </c>
      <c r="K576" s="187">
        <v>17</v>
      </c>
      <c r="L576" s="12">
        <v>7000</v>
      </c>
      <c r="M576" s="12">
        <v>0</v>
      </c>
      <c r="N576" s="12">
        <f>L576+M576</f>
        <v>7000</v>
      </c>
      <c r="O576" s="12">
        <v>7000</v>
      </c>
      <c r="P576" s="12">
        <v>0</v>
      </c>
      <c r="Q576" s="12">
        <f>O576+P576</f>
        <v>7000</v>
      </c>
      <c r="R576" s="60" t="s">
        <v>507</v>
      </c>
      <c r="S576" s="106"/>
    </row>
    <row r="577" spans="1:21" ht="12.75" customHeight="1">
      <c r="A577" s="380"/>
      <c r="B577" s="381"/>
      <c r="C577" s="381"/>
      <c r="D577" s="381"/>
      <c r="E577" s="381"/>
      <c r="F577" s="381"/>
      <c r="G577" s="381"/>
      <c r="H577" s="381"/>
      <c r="I577" s="381"/>
      <c r="J577" s="381"/>
      <c r="K577" s="382"/>
      <c r="L577" s="18">
        <f t="shared" ref="L577:Q577" si="125">SUM(L576:L576)</f>
        <v>7000</v>
      </c>
      <c r="M577" s="18">
        <f t="shared" si="125"/>
        <v>0</v>
      </c>
      <c r="N577" s="18">
        <f t="shared" si="125"/>
        <v>7000</v>
      </c>
      <c r="O577" s="18">
        <f t="shared" si="125"/>
        <v>7000</v>
      </c>
      <c r="P577" s="18">
        <f t="shared" si="125"/>
        <v>0</v>
      </c>
      <c r="Q577" s="18">
        <f t="shared" si="125"/>
        <v>7000</v>
      </c>
      <c r="R577" s="70"/>
      <c r="S577" s="106"/>
      <c r="U577" s="38"/>
    </row>
    <row r="578" spans="1:21" ht="36" customHeight="1">
      <c r="A578" s="368"/>
      <c r="B578" s="368"/>
      <c r="C578" s="368"/>
      <c r="D578" s="368"/>
      <c r="E578" s="368"/>
      <c r="F578" s="368"/>
      <c r="G578" s="368"/>
      <c r="H578" s="368"/>
      <c r="I578" s="368"/>
      <c r="J578" s="368"/>
      <c r="K578" s="368"/>
      <c r="L578" s="368"/>
      <c r="M578" s="368"/>
      <c r="N578" s="368"/>
      <c r="O578" s="368"/>
      <c r="P578" s="368"/>
      <c r="Q578" s="368"/>
      <c r="S578" s="106"/>
    </row>
    <row r="579" spans="1:21" s="131" customFormat="1" ht="31.95" customHeight="1">
      <c r="A579" s="55" t="s">
        <v>3747</v>
      </c>
      <c r="B579" s="374" t="s">
        <v>1286</v>
      </c>
      <c r="C579" s="375"/>
      <c r="D579" s="375"/>
      <c r="E579" s="375"/>
      <c r="F579" s="375"/>
      <c r="G579" s="375"/>
      <c r="H579" s="375"/>
      <c r="I579" s="375"/>
      <c r="J579" s="375"/>
      <c r="K579" s="376"/>
      <c r="L579" s="377" t="s">
        <v>243</v>
      </c>
      <c r="M579" s="377"/>
      <c r="N579" s="377"/>
      <c r="O579" s="377" t="s">
        <v>204</v>
      </c>
      <c r="P579" s="377"/>
      <c r="Q579" s="377"/>
      <c r="R579" s="378" t="s">
        <v>20</v>
      </c>
      <c r="S579" s="188"/>
    </row>
    <row r="580" spans="1:21" ht="42" customHeight="1">
      <c r="A580" s="56" t="s">
        <v>7</v>
      </c>
      <c r="B580" s="57" t="s">
        <v>29</v>
      </c>
      <c r="C580" s="57" t="s">
        <v>4</v>
      </c>
      <c r="D580" s="58" t="s">
        <v>5</v>
      </c>
      <c r="E580" s="58" t="s">
        <v>6</v>
      </c>
      <c r="F580" s="58" t="s">
        <v>8</v>
      </c>
      <c r="G580" s="58" t="s">
        <v>9</v>
      </c>
      <c r="H580" s="58" t="s">
        <v>22</v>
      </c>
      <c r="I580" s="58" t="s">
        <v>10</v>
      </c>
      <c r="J580" s="58" t="s">
        <v>11</v>
      </c>
      <c r="K580" s="56" t="s">
        <v>12</v>
      </c>
      <c r="L580" s="62" t="s">
        <v>13</v>
      </c>
      <c r="M580" s="56" t="s">
        <v>14</v>
      </c>
      <c r="N580" s="56" t="s">
        <v>3</v>
      </c>
      <c r="O580" s="62" t="s">
        <v>13</v>
      </c>
      <c r="P580" s="56" t="s">
        <v>14</v>
      </c>
      <c r="Q580" s="56" t="s">
        <v>3</v>
      </c>
      <c r="R580" s="379"/>
      <c r="S580" s="106"/>
    </row>
    <row r="581" spans="1:21" ht="12.75" customHeight="1">
      <c r="A581" s="66">
        <v>1</v>
      </c>
      <c r="B581" s="58" t="s">
        <v>1287</v>
      </c>
      <c r="C581" s="13" t="s">
        <v>1288</v>
      </c>
      <c r="D581" s="13" t="s">
        <v>1239</v>
      </c>
      <c r="E581" s="13" t="s">
        <v>1289</v>
      </c>
      <c r="F581" s="13" t="s">
        <v>1241</v>
      </c>
      <c r="G581" s="13" t="s">
        <v>1242</v>
      </c>
      <c r="H581" s="13" t="s">
        <v>1290</v>
      </c>
      <c r="I581" s="13" t="s">
        <v>1291</v>
      </c>
      <c r="J581" s="63" t="s">
        <v>315</v>
      </c>
      <c r="K581" s="187">
        <v>17</v>
      </c>
      <c r="L581" s="12">
        <v>7000</v>
      </c>
      <c r="M581" s="12">
        <v>0</v>
      </c>
      <c r="N581" s="12">
        <f>L581+M581</f>
        <v>7000</v>
      </c>
      <c r="O581" s="12">
        <v>7000</v>
      </c>
      <c r="P581" s="12">
        <v>0</v>
      </c>
      <c r="Q581" s="12">
        <f>O581+P581</f>
        <v>7000</v>
      </c>
      <c r="R581" s="60" t="s">
        <v>507</v>
      </c>
      <c r="S581" s="106"/>
    </row>
    <row r="582" spans="1:21" ht="12.75" customHeight="1">
      <c r="A582" s="380"/>
      <c r="B582" s="381"/>
      <c r="C582" s="381"/>
      <c r="D582" s="381"/>
      <c r="E582" s="381"/>
      <c r="F582" s="381"/>
      <c r="G582" s="381"/>
      <c r="H582" s="381"/>
      <c r="I582" s="381"/>
      <c r="J582" s="381"/>
      <c r="K582" s="382"/>
      <c r="L582" s="18">
        <f t="shared" ref="L582:Q582" si="126">SUM(L581:L581)</f>
        <v>7000</v>
      </c>
      <c r="M582" s="18">
        <f t="shared" si="126"/>
        <v>0</v>
      </c>
      <c r="N582" s="18">
        <f t="shared" si="126"/>
        <v>7000</v>
      </c>
      <c r="O582" s="18">
        <f t="shared" si="126"/>
        <v>7000</v>
      </c>
      <c r="P582" s="18">
        <f t="shared" si="126"/>
        <v>0</v>
      </c>
      <c r="Q582" s="18">
        <f t="shared" si="126"/>
        <v>7000</v>
      </c>
      <c r="R582" s="70"/>
      <c r="S582" s="106"/>
      <c r="U582" s="38"/>
    </row>
    <row r="583" spans="1:21" ht="36" customHeight="1">
      <c r="A583" s="368"/>
      <c r="B583" s="368"/>
      <c r="C583" s="368"/>
      <c r="D583" s="368"/>
      <c r="E583" s="368"/>
      <c r="F583" s="368"/>
      <c r="G583" s="368"/>
      <c r="H583" s="368"/>
      <c r="I583" s="368"/>
      <c r="J583" s="368"/>
      <c r="K583" s="368"/>
      <c r="L583" s="368"/>
      <c r="M583" s="368"/>
      <c r="N583" s="368"/>
      <c r="O583" s="368"/>
      <c r="P583" s="368"/>
      <c r="Q583" s="368"/>
      <c r="S583" s="106"/>
    </row>
    <row r="584" spans="1:21" s="131" customFormat="1" ht="31.95" customHeight="1">
      <c r="A584" s="55" t="s">
        <v>3857</v>
      </c>
      <c r="B584" s="374" t="s">
        <v>1292</v>
      </c>
      <c r="C584" s="375"/>
      <c r="D584" s="375"/>
      <c r="E584" s="375"/>
      <c r="F584" s="375"/>
      <c r="G584" s="375"/>
      <c r="H584" s="375"/>
      <c r="I584" s="375"/>
      <c r="J584" s="375"/>
      <c r="K584" s="376"/>
      <c r="L584" s="377" t="s">
        <v>243</v>
      </c>
      <c r="M584" s="377"/>
      <c r="N584" s="377"/>
      <c r="O584" s="377" t="s">
        <v>204</v>
      </c>
      <c r="P584" s="377"/>
      <c r="Q584" s="377"/>
      <c r="R584" s="378" t="s">
        <v>20</v>
      </c>
      <c r="S584" s="188"/>
    </row>
    <row r="585" spans="1:21" ht="42" customHeight="1">
      <c r="A585" s="56" t="s">
        <v>7</v>
      </c>
      <c r="B585" s="57" t="s">
        <v>29</v>
      </c>
      <c r="C585" s="57" t="s">
        <v>4</v>
      </c>
      <c r="D585" s="58" t="s">
        <v>5</v>
      </c>
      <c r="E585" s="58" t="s">
        <v>6</v>
      </c>
      <c r="F585" s="58" t="s">
        <v>8</v>
      </c>
      <c r="G585" s="58" t="s">
        <v>9</v>
      </c>
      <c r="H585" s="58" t="s">
        <v>22</v>
      </c>
      <c r="I585" s="58" t="s">
        <v>10</v>
      </c>
      <c r="J585" s="58" t="s">
        <v>11</v>
      </c>
      <c r="K585" s="56" t="s">
        <v>12</v>
      </c>
      <c r="L585" s="62" t="s">
        <v>13</v>
      </c>
      <c r="M585" s="56" t="s">
        <v>14</v>
      </c>
      <c r="N585" s="56" t="s">
        <v>3</v>
      </c>
      <c r="O585" s="62" t="s">
        <v>13</v>
      </c>
      <c r="P585" s="56" t="s">
        <v>14</v>
      </c>
      <c r="Q585" s="56" t="s">
        <v>3</v>
      </c>
      <c r="R585" s="379"/>
      <c r="S585" s="106"/>
    </row>
    <row r="586" spans="1:21" ht="12.75" customHeight="1">
      <c r="A586" s="66">
        <v>1</v>
      </c>
      <c r="B586" s="58" t="s">
        <v>1293</v>
      </c>
      <c r="C586" s="13" t="s">
        <v>1294</v>
      </c>
      <c r="D586" s="13" t="s">
        <v>1239</v>
      </c>
      <c r="E586" s="13" t="s">
        <v>1295</v>
      </c>
      <c r="F586" s="13" t="s">
        <v>1241</v>
      </c>
      <c r="G586" s="13" t="s">
        <v>1242</v>
      </c>
      <c r="H586" s="13" t="s">
        <v>1296</v>
      </c>
      <c r="I586" s="13" t="s">
        <v>1297</v>
      </c>
      <c r="J586" s="13" t="s">
        <v>315</v>
      </c>
      <c r="K586" s="187">
        <v>17</v>
      </c>
      <c r="L586" s="12">
        <v>7000</v>
      </c>
      <c r="M586" s="12">
        <v>0</v>
      </c>
      <c r="N586" s="12">
        <f>L586+M586</f>
        <v>7000</v>
      </c>
      <c r="O586" s="12">
        <v>7000</v>
      </c>
      <c r="P586" s="12">
        <v>0</v>
      </c>
      <c r="Q586" s="12">
        <f>O586+P586</f>
        <v>7000</v>
      </c>
      <c r="R586" s="60" t="s">
        <v>507</v>
      </c>
      <c r="S586" s="106"/>
    </row>
    <row r="587" spans="1:21" ht="12.75" customHeight="1">
      <c r="A587" s="380"/>
      <c r="B587" s="381"/>
      <c r="C587" s="381"/>
      <c r="D587" s="381"/>
      <c r="E587" s="381"/>
      <c r="F587" s="381"/>
      <c r="G587" s="381"/>
      <c r="H587" s="381"/>
      <c r="I587" s="381"/>
      <c r="J587" s="381"/>
      <c r="K587" s="382"/>
      <c r="L587" s="18">
        <f t="shared" ref="L587:Q587" si="127">SUM(L586:L586)</f>
        <v>7000</v>
      </c>
      <c r="M587" s="18">
        <f t="shared" si="127"/>
        <v>0</v>
      </c>
      <c r="N587" s="18">
        <f t="shared" si="127"/>
        <v>7000</v>
      </c>
      <c r="O587" s="18">
        <f t="shared" si="127"/>
        <v>7000</v>
      </c>
      <c r="P587" s="18">
        <f t="shared" si="127"/>
        <v>0</v>
      </c>
      <c r="Q587" s="18">
        <f t="shared" si="127"/>
        <v>7000</v>
      </c>
      <c r="R587" s="70"/>
      <c r="S587" s="106"/>
      <c r="U587" s="38"/>
    </row>
    <row r="588" spans="1:21" ht="36" customHeight="1">
      <c r="A588" s="368"/>
      <c r="B588" s="368"/>
      <c r="C588" s="368"/>
      <c r="D588" s="368"/>
      <c r="E588" s="368"/>
      <c r="F588" s="368"/>
      <c r="G588" s="368"/>
      <c r="H588" s="368"/>
      <c r="I588" s="368"/>
      <c r="J588" s="368"/>
      <c r="K588" s="368"/>
      <c r="L588" s="368"/>
      <c r="M588" s="368"/>
      <c r="N588" s="368"/>
      <c r="O588" s="368"/>
      <c r="P588" s="368"/>
      <c r="Q588" s="368"/>
      <c r="S588" s="106"/>
    </row>
    <row r="589" spans="1:21" s="131" customFormat="1" ht="31.95" customHeight="1">
      <c r="A589" s="55" t="s">
        <v>2558</v>
      </c>
      <c r="B589" s="374" t="s">
        <v>1298</v>
      </c>
      <c r="C589" s="375"/>
      <c r="D589" s="375"/>
      <c r="E589" s="375"/>
      <c r="F589" s="375"/>
      <c r="G589" s="375"/>
      <c r="H589" s="375"/>
      <c r="I589" s="375"/>
      <c r="J589" s="375"/>
      <c r="K589" s="376"/>
      <c r="L589" s="377" t="s">
        <v>243</v>
      </c>
      <c r="M589" s="377"/>
      <c r="N589" s="377"/>
      <c r="O589" s="377" t="s">
        <v>204</v>
      </c>
      <c r="P589" s="377"/>
      <c r="Q589" s="377"/>
      <c r="R589" s="378" t="s">
        <v>20</v>
      </c>
      <c r="S589" s="188"/>
    </row>
    <row r="590" spans="1:21" ht="42" customHeight="1">
      <c r="A590" s="56" t="s">
        <v>7</v>
      </c>
      <c r="B590" s="57" t="s">
        <v>29</v>
      </c>
      <c r="C590" s="57" t="s">
        <v>4</v>
      </c>
      <c r="D590" s="58" t="s">
        <v>5</v>
      </c>
      <c r="E590" s="58" t="s">
        <v>6</v>
      </c>
      <c r="F590" s="58" t="s">
        <v>8</v>
      </c>
      <c r="G590" s="58" t="s">
        <v>9</v>
      </c>
      <c r="H590" s="58" t="s">
        <v>22</v>
      </c>
      <c r="I590" s="58" t="s">
        <v>10</v>
      </c>
      <c r="J590" s="58" t="s">
        <v>11</v>
      </c>
      <c r="K590" s="56" t="s">
        <v>12</v>
      </c>
      <c r="L590" s="62" t="s">
        <v>13</v>
      </c>
      <c r="M590" s="56" t="s">
        <v>14</v>
      </c>
      <c r="N590" s="56" t="s">
        <v>3</v>
      </c>
      <c r="O590" s="62" t="s">
        <v>13</v>
      </c>
      <c r="P590" s="56" t="s">
        <v>14</v>
      </c>
      <c r="Q590" s="56" t="s">
        <v>3</v>
      </c>
      <c r="R590" s="379"/>
      <c r="S590" s="106"/>
    </row>
    <row r="591" spans="1:21" ht="12.75" customHeight="1">
      <c r="A591" s="66">
        <v>1</v>
      </c>
      <c r="B591" s="58" t="s">
        <v>1299</v>
      </c>
      <c r="C591" s="13" t="s">
        <v>1300</v>
      </c>
      <c r="D591" s="13" t="s">
        <v>1239</v>
      </c>
      <c r="E591" s="13" t="s">
        <v>1301</v>
      </c>
      <c r="F591" s="13" t="s">
        <v>1241</v>
      </c>
      <c r="G591" s="13" t="s">
        <v>1242</v>
      </c>
      <c r="H591" s="13" t="s">
        <v>1302</v>
      </c>
      <c r="I591" s="13" t="s">
        <v>1303</v>
      </c>
      <c r="J591" s="63" t="s">
        <v>315</v>
      </c>
      <c r="K591" s="187">
        <v>17</v>
      </c>
      <c r="L591" s="12">
        <v>7000</v>
      </c>
      <c r="M591" s="12">
        <v>0</v>
      </c>
      <c r="N591" s="12">
        <f>L591+M591</f>
        <v>7000</v>
      </c>
      <c r="O591" s="12">
        <v>7000</v>
      </c>
      <c r="P591" s="12">
        <v>0</v>
      </c>
      <c r="Q591" s="12">
        <f>O591+P591</f>
        <v>7000</v>
      </c>
      <c r="R591" s="60" t="s">
        <v>507</v>
      </c>
      <c r="S591" s="106"/>
    </row>
    <row r="592" spans="1:21" ht="12.75" customHeight="1">
      <c r="A592" s="380"/>
      <c r="B592" s="381"/>
      <c r="C592" s="381"/>
      <c r="D592" s="381"/>
      <c r="E592" s="381"/>
      <c r="F592" s="381"/>
      <c r="G592" s="381"/>
      <c r="H592" s="381"/>
      <c r="I592" s="381"/>
      <c r="J592" s="381"/>
      <c r="K592" s="382"/>
      <c r="L592" s="18">
        <f t="shared" ref="L592:Q592" si="128">SUM(L591:L591)</f>
        <v>7000</v>
      </c>
      <c r="M592" s="18">
        <f t="shared" si="128"/>
        <v>0</v>
      </c>
      <c r="N592" s="18">
        <f t="shared" si="128"/>
        <v>7000</v>
      </c>
      <c r="O592" s="18">
        <f t="shared" si="128"/>
        <v>7000</v>
      </c>
      <c r="P592" s="18">
        <f t="shared" si="128"/>
        <v>0</v>
      </c>
      <c r="Q592" s="18">
        <f t="shared" si="128"/>
        <v>7000</v>
      </c>
      <c r="R592" s="70"/>
      <c r="S592" s="106"/>
      <c r="U592" s="38"/>
    </row>
    <row r="593" spans="1:20" s="203" customFormat="1" ht="36" customHeight="1">
      <c r="A593" s="406"/>
      <c r="B593" s="407"/>
      <c r="C593" s="407"/>
      <c r="D593" s="407"/>
      <c r="E593" s="407"/>
      <c r="F593" s="407"/>
      <c r="G593" s="407"/>
      <c r="H593" s="407"/>
      <c r="I593" s="407"/>
      <c r="J593" s="407"/>
      <c r="K593" s="407"/>
      <c r="L593" s="407"/>
      <c r="M593" s="407"/>
      <c r="N593" s="407"/>
      <c r="O593" s="407"/>
      <c r="P593" s="407"/>
      <c r="Q593" s="407"/>
      <c r="R593" s="408"/>
      <c r="S593" s="14"/>
      <c r="T593" s="202"/>
    </row>
    <row r="594" spans="1:20" ht="31.5" customHeight="1">
      <c r="A594" s="55" t="s">
        <v>2112</v>
      </c>
      <c r="B594" s="399" t="s">
        <v>175</v>
      </c>
      <c r="C594" s="399"/>
      <c r="D594" s="399"/>
      <c r="E594" s="399"/>
      <c r="F594" s="399"/>
      <c r="G594" s="399"/>
      <c r="H594" s="399"/>
      <c r="I594" s="399"/>
      <c r="J594" s="399"/>
      <c r="K594" s="399"/>
      <c r="L594" s="400" t="s">
        <v>648</v>
      </c>
      <c r="M594" s="400"/>
      <c r="N594" s="400"/>
      <c r="O594" s="400" t="s">
        <v>649</v>
      </c>
      <c r="P594" s="400"/>
      <c r="Q594" s="400"/>
      <c r="R594" s="401" t="s">
        <v>20</v>
      </c>
    </row>
    <row r="595" spans="1:20" ht="41.4">
      <c r="A595" s="56" t="s">
        <v>7</v>
      </c>
      <c r="B595" s="57" t="s">
        <v>29</v>
      </c>
      <c r="C595" s="57" t="s">
        <v>4</v>
      </c>
      <c r="D595" s="58" t="s">
        <v>5</v>
      </c>
      <c r="E595" s="58" t="s">
        <v>6</v>
      </c>
      <c r="F595" s="58" t="s">
        <v>8</v>
      </c>
      <c r="G595" s="58" t="s">
        <v>9</v>
      </c>
      <c r="H595" s="58" t="s">
        <v>22</v>
      </c>
      <c r="I595" s="58" t="s">
        <v>10</v>
      </c>
      <c r="J595" s="58" t="s">
        <v>11</v>
      </c>
      <c r="K595" s="56" t="s">
        <v>12</v>
      </c>
      <c r="L595" s="218" t="s">
        <v>13</v>
      </c>
      <c r="M595" s="56" t="s">
        <v>14</v>
      </c>
      <c r="N595" s="56" t="s">
        <v>3</v>
      </c>
      <c r="O595" s="218" t="s">
        <v>13</v>
      </c>
      <c r="P595" s="56" t="s">
        <v>14</v>
      </c>
      <c r="Q595" s="56" t="s">
        <v>3</v>
      </c>
      <c r="R595" s="401"/>
    </row>
    <row r="596" spans="1:20" ht="12.75" customHeight="1">
      <c r="A596" s="60">
        <v>1</v>
      </c>
      <c r="B596" s="63" t="s">
        <v>175</v>
      </c>
      <c r="C596" s="13" t="s">
        <v>1849</v>
      </c>
      <c r="D596" s="13" t="s">
        <v>1795</v>
      </c>
      <c r="E596" s="13"/>
      <c r="F596" s="13" t="s">
        <v>177</v>
      </c>
      <c r="G596" s="13" t="s">
        <v>1649</v>
      </c>
      <c r="H596" s="13" t="s">
        <v>1850</v>
      </c>
      <c r="I596" s="13" t="s">
        <v>1851</v>
      </c>
      <c r="J596" s="13" t="s">
        <v>241</v>
      </c>
      <c r="K596" s="66">
        <v>3</v>
      </c>
      <c r="L596" s="221">
        <v>326</v>
      </c>
      <c r="M596" s="221">
        <v>0</v>
      </c>
      <c r="N596" s="221">
        <f t="shared" ref="N596:N643" si="129">L596+M596</f>
        <v>326</v>
      </c>
      <c r="O596" s="221">
        <v>326</v>
      </c>
      <c r="P596" s="221">
        <v>0</v>
      </c>
      <c r="Q596" s="221">
        <f t="shared" ref="Q596:Q643" si="130">O596+P596</f>
        <v>326</v>
      </c>
      <c r="R596" s="60" t="s">
        <v>507</v>
      </c>
    </row>
    <row r="597" spans="1:20" ht="12.75" customHeight="1">
      <c r="A597" s="60">
        <v>2</v>
      </c>
      <c r="B597" s="63" t="s">
        <v>175</v>
      </c>
      <c r="C597" s="13" t="s">
        <v>1849</v>
      </c>
      <c r="D597" s="13" t="s">
        <v>1852</v>
      </c>
      <c r="E597" s="13" t="s">
        <v>276</v>
      </c>
      <c r="F597" s="13" t="s">
        <v>177</v>
      </c>
      <c r="G597" s="13" t="s">
        <v>1649</v>
      </c>
      <c r="H597" s="13" t="s">
        <v>1853</v>
      </c>
      <c r="I597" s="13" t="s">
        <v>1854</v>
      </c>
      <c r="J597" s="13" t="s">
        <v>220</v>
      </c>
      <c r="K597" s="64">
        <v>10</v>
      </c>
      <c r="L597" s="221">
        <v>2200</v>
      </c>
      <c r="M597" s="221">
        <v>1500</v>
      </c>
      <c r="N597" s="221">
        <f t="shared" si="129"/>
        <v>3700</v>
      </c>
      <c r="O597" s="221">
        <v>2200</v>
      </c>
      <c r="P597" s="221">
        <v>1500</v>
      </c>
      <c r="Q597" s="221">
        <f t="shared" si="130"/>
        <v>3700</v>
      </c>
      <c r="R597" s="60" t="s">
        <v>507</v>
      </c>
    </row>
    <row r="598" spans="1:20" ht="12.75" customHeight="1">
      <c r="A598" s="60">
        <v>3</v>
      </c>
      <c r="B598" s="63" t="s">
        <v>175</v>
      </c>
      <c r="C598" s="13" t="s">
        <v>1855</v>
      </c>
      <c r="D598" s="13" t="s">
        <v>1856</v>
      </c>
      <c r="E598" s="13"/>
      <c r="F598" s="13" t="s">
        <v>177</v>
      </c>
      <c r="G598" s="13" t="s">
        <v>1649</v>
      </c>
      <c r="H598" s="13" t="s">
        <v>1857</v>
      </c>
      <c r="I598" s="13" t="s">
        <v>1858</v>
      </c>
      <c r="J598" s="13" t="s">
        <v>220</v>
      </c>
      <c r="K598" s="60">
        <v>7</v>
      </c>
      <c r="L598" s="221">
        <v>750</v>
      </c>
      <c r="M598" s="221">
        <v>1300</v>
      </c>
      <c r="N598" s="221">
        <f t="shared" si="129"/>
        <v>2050</v>
      </c>
      <c r="O598" s="221">
        <v>750</v>
      </c>
      <c r="P598" s="221">
        <v>1300</v>
      </c>
      <c r="Q598" s="221">
        <f t="shared" si="130"/>
        <v>2050</v>
      </c>
      <c r="R598" s="60" t="s">
        <v>507</v>
      </c>
    </row>
    <row r="599" spans="1:20" ht="12.75" customHeight="1">
      <c r="A599" s="60">
        <v>4</v>
      </c>
      <c r="B599" s="63" t="s">
        <v>175</v>
      </c>
      <c r="C599" s="13" t="s">
        <v>1859</v>
      </c>
      <c r="D599" s="13" t="s">
        <v>1772</v>
      </c>
      <c r="E599" s="13" t="s">
        <v>1860</v>
      </c>
      <c r="F599" s="13" t="s">
        <v>177</v>
      </c>
      <c r="G599" s="13" t="s">
        <v>1649</v>
      </c>
      <c r="H599" s="13" t="s">
        <v>1861</v>
      </c>
      <c r="I599" s="13" t="s">
        <v>1862</v>
      </c>
      <c r="J599" s="13" t="s">
        <v>220</v>
      </c>
      <c r="K599" s="60">
        <v>1</v>
      </c>
      <c r="L599" s="221">
        <v>1893</v>
      </c>
      <c r="M599" s="221">
        <v>2000</v>
      </c>
      <c r="N599" s="221">
        <f t="shared" si="129"/>
        <v>3893</v>
      </c>
      <c r="O599" s="221">
        <v>1893</v>
      </c>
      <c r="P599" s="221">
        <v>2000</v>
      </c>
      <c r="Q599" s="221">
        <f t="shared" si="130"/>
        <v>3893</v>
      </c>
      <c r="R599" s="60" t="s">
        <v>507</v>
      </c>
    </row>
    <row r="600" spans="1:20" ht="12.75" customHeight="1">
      <c r="A600" s="60">
        <v>5</v>
      </c>
      <c r="B600" s="63" t="s">
        <v>175</v>
      </c>
      <c r="C600" s="13" t="s">
        <v>1855</v>
      </c>
      <c r="D600" s="13" t="s">
        <v>1666</v>
      </c>
      <c r="E600" s="13"/>
      <c r="F600" s="13" t="s">
        <v>177</v>
      </c>
      <c r="G600" s="13" t="s">
        <v>178</v>
      </c>
      <c r="H600" s="13" t="s">
        <v>1863</v>
      </c>
      <c r="I600" s="13" t="s">
        <v>1864</v>
      </c>
      <c r="J600" s="13" t="s">
        <v>220</v>
      </c>
      <c r="K600" s="60">
        <v>5</v>
      </c>
      <c r="L600" s="221">
        <v>210</v>
      </c>
      <c r="M600" s="221">
        <v>490</v>
      </c>
      <c r="N600" s="221">
        <f t="shared" si="129"/>
        <v>700</v>
      </c>
      <c r="O600" s="221">
        <v>210</v>
      </c>
      <c r="P600" s="221">
        <v>490</v>
      </c>
      <c r="Q600" s="221">
        <f t="shared" si="130"/>
        <v>700</v>
      </c>
      <c r="R600" s="60" t="s">
        <v>507</v>
      </c>
    </row>
    <row r="601" spans="1:20" ht="12.75" customHeight="1">
      <c r="A601" s="60">
        <v>6</v>
      </c>
      <c r="B601" s="63" t="s">
        <v>175</v>
      </c>
      <c r="C601" s="13" t="s">
        <v>1855</v>
      </c>
      <c r="D601" s="13" t="s">
        <v>1865</v>
      </c>
      <c r="E601" s="13"/>
      <c r="F601" s="13" t="s">
        <v>177</v>
      </c>
      <c r="G601" s="13" t="s">
        <v>1649</v>
      </c>
      <c r="H601" s="13" t="s">
        <v>1866</v>
      </c>
      <c r="I601" s="13" t="s">
        <v>1867</v>
      </c>
      <c r="J601" s="13" t="s">
        <v>220</v>
      </c>
      <c r="K601" s="60">
        <v>11</v>
      </c>
      <c r="L601" s="221">
        <v>2300</v>
      </c>
      <c r="M601" s="221">
        <v>700</v>
      </c>
      <c r="N601" s="221">
        <f t="shared" si="129"/>
        <v>3000</v>
      </c>
      <c r="O601" s="221">
        <v>2300</v>
      </c>
      <c r="P601" s="221">
        <v>700</v>
      </c>
      <c r="Q601" s="221">
        <f t="shared" si="130"/>
        <v>3000</v>
      </c>
      <c r="R601" s="60" t="s">
        <v>507</v>
      </c>
    </row>
    <row r="602" spans="1:20" ht="12.75" customHeight="1">
      <c r="A602" s="60">
        <v>7</v>
      </c>
      <c r="B602" s="63" t="s">
        <v>175</v>
      </c>
      <c r="C602" s="13" t="s">
        <v>1849</v>
      </c>
      <c r="D602" s="13" t="s">
        <v>1868</v>
      </c>
      <c r="E602" s="13" t="s">
        <v>1869</v>
      </c>
      <c r="F602" s="13" t="s">
        <v>177</v>
      </c>
      <c r="G602" s="13" t="s">
        <v>1649</v>
      </c>
      <c r="H602" s="13" t="s">
        <v>1870</v>
      </c>
      <c r="I602" s="13" t="s">
        <v>1871</v>
      </c>
      <c r="J602" s="13" t="s">
        <v>220</v>
      </c>
      <c r="K602" s="60">
        <v>14</v>
      </c>
      <c r="L602" s="221">
        <v>3800</v>
      </c>
      <c r="M602" s="221">
        <v>2400</v>
      </c>
      <c r="N602" s="221">
        <f t="shared" si="129"/>
        <v>6200</v>
      </c>
      <c r="O602" s="221">
        <v>3800</v>
      </c>
      <c r="P602" s="221">
        <v>2400</v>
      </c>
      <c r="Q602" s="221">
        <f t="shared" si="130"/>
        <v>6200</v>
      </c>
      <c r="R602" s="60" t="s">
        <v>507</v>
      </c>
    </row>
    <row r="603" spans="1:20" ht="12.75" customHeight="1">
      <c r="A603" s="60">
        <v>8</v>
      </c>
      <c r="B603" s="63" t="s">
        <v>175</v>
      </c>
      <c r="C603" s="13" t="s">
        <v>1872</v>
      </c>
      <c r="D603" s="13" t="s">
        <v>1868</v>
      </c>
      <c r="E603" s="13" t="s">
        <v>1869</v>
      </c>
      <c r="F603" s="13" t="s">
        <v>177</v>
      </c>
      <c r="G603" s="13" t="s">
        <v>1649</v>
      </c>
      <c r="H603" s="13" t="s">
        <v>1873</v>
      </c>
      <c r="I603" s="13" t="s">
        <v>1874</v>
      </c>
      <c r="J603" s="13" t="s">
        <v>220</v>
      </c>
      <c r="K603" s="60">
        <v>3</v>
      </c>
      <c r="L603" s="221">
        <v>3738</v>
      </c>
      <c r="M603" s="221">
        <v>1530</v>
      </c>
      <c r="N603" s="221">
        <f t="shared" si="129"/>
        <v>5268</v>
      </c>
      <c r="O603" s="221">
        <v>3738</v>
      </c>
      <c r="P603" s="221">
        <v>1530</v>
      </c>
      <c r="Q603" s="221">
        <f t="shared" si="130"/>
        <v>5268</v>
      </c>
      <c r="R603" s="60" t="s">
        <v>507</v>
      </c>
    </row>
    <row r="604" spans="1:20" ht="12.75" customHeight="1">
      <c r="A604" s="60">
        <v>9</v>
      </c>
      <c r="B604" s="63" t="s">
        <v>175</v>
      </c>
      <c r="C604" s="13" t="s">
        <v>1875</v>
      </c>
      <c r="D604" s="13" t="s">
        <v>1711</v>
      </c>
      <c r="E604" s="13" t="s">
        <v>1876</v>
      </c>
      <c r="F604" s="13" t="s">
        <v>177</v>
      </c>
      <c r="G604" s="13" t="s">
        <v>1649</v>
      </c>
      <c r="H604" s="13" t="s">
        <v>1877</v>
      </c>
      <c r="I604" s="13" t="s">
        <v>1878</v>
      </c>
      <c r="J604" s="13" t="s">
        <v>220</v>
      </c>
      <c r="K604" s="60">
        <v>14</v>
      </c>
      <c r="L604" s="221">
        <v>9000</v>
      </c>
      <c r="M604" s="221">
        <v>15000</v>
      </c>
      <c r="N604" s="221">
        <f t="shared" si="129"/>
        <v>24000</v>
      </c>
      <c r="O604" s="221">
        <v>9000</v>
      </c>
      <c r="P604" s="221">
        <v>15000</v>
      </c>
      <c r="Q604" s="221">
        <f t="shared" si="130"/>
        <v>24000</v>
      </c>
      <c r="R604" s="60" t="s">
        <v>507</v>
      </c>
    </row>
    <row r="605" spans="1:20" ht="12.75" customHeight="1">
      <c r="A605" s="60">
        <v>10</v>
      </c>
      <c r="B605" s="63" t="s">
        <v>175</v>
      </c>
      <c r="C605" s="13" t="s">
        <v>1879</v>
      </c>
      <c r="D605" s="13" t="s">
        <v>1693</v>
      </c>
      <c r="E605" s="13"/>
      <c r="F605" s="13" t="s">
        <v>177</v>
      </c>
      <c r="G605" s="13" t="s">
        <v>1649</v>
      </c>
      <c r="H605" s="13" t="s">
        <v>1880</v>
      </c>
      <c r="I605" s="13" t="s">
        <v>1881</v>
      </c>
      <c r="J605" s="13" t="s">
        <v>241</v>
      </c>
      <c r="K605" s="60">
        <v>16</v>
      </c>
      <c r="L605" s="221">
        <v>150</v>
      </c>
      <c r="M605" s="221">
        <v>0</v>
      </c>
      <c r="N605" s="221">
        <f t="shared" si="129"/>
        <v>150</v>
      </c>
      <c r="O605" s="221">
        <v>150</v>
      </c>
      <c r="P605" s="221">
        <v>0</v>
      </c>
      <c r="Q605" s="221">
        <f t="shared" si="130"/>
        <v>150</v>
      </c>
      <c r="R605" s="60" t="s">
        <v>507</v>
      </c>
    </row>
    <row r="606" spans="1:20" ht="12.75" customHeight="1">
      <c r="A606" s="60">
        <v>11</v>
      </c>
      <c r="B606" s="63" t="s">
        <v>175</v>
      </c>
      <c r="C606" s="13" t="s">
        <v>1849</v>
      </c>
      <c r="D606" s="13" t="s">
        <v>1648</v>
      </c>
      <c r="E606" s="13">
        <v>18</v>
      </c>
      <c r="F606" s="13" t="s">
        <v>177</v>
      </c>
      <c r="G606" s="13" t="s">
        <v>1649</v>
      </c>
      <c r="H606" s="13" t="s">
        <v>1882</v>
      </c>
      <c r="I606" s="13" t="s">
        <v>1883</v>
      </c>
      <c r="J606" s="13" t="s">
        <v>220</v>
      </c>
      <c r="K606" s="60">
        <v>14</v>
      </c>
      <c r="L606" s="221">
        <v>3200</v>
      </c>
      <c r="M606" s="221">
        <v>2000</v>
      </c>
      <c r="N606" s="221">
        <f t="shared" si="129"/>
        <v>5200</v>
      </c>
      <c r="O606" s="221">
        <v>3200</v>
      </c>
      <c r="P606" s="221">
        <v>2000</v>
      </c>
      <c r="Q606" s="221">
        <f t="shared" si="130"/>
        <v>5200</v>
      </c>
      <c r="R606" s="60" t="s">
        <v>507</v>
      </c>
    </row>
    <row r="607" spans="1:20" ht="12.75" customHeight="1">
      <c r="A607" s="60">
        <v>12</v>
      </c>
      <c r="B607" s="63" t="s">
        <v>175</v>
      </c>
      <c r="C607" s="13" t="s">
        <v>1551</v>
      </c>
      <c r="D607" s="13" t="s">
        <v>1691</v>
      </c>
      <c r="E607" s="13"/>
      <c r="F607" s="13" t="s">
        <v>177</v>
      </c>
      <c r="G607" s="13" t="s">
        <v>1649</v>
      </c>
      <c r="H607" s="13" t="s">
        <v>1884</v>
      </c>
      <c r="I607" s="13" t="s">
        <v>1885</v>
      </c>
      <c r="J607" s="13" t="s">
        <v>241</v>
      </c>
      <c r="K607" s="60">
        <v>6</v>
      </c>
      <c r="L607" s="221">
        <v>100</v>
      </c>
      <c r="M607" s="221">
        <v>0</v>
      </c>
      <c r="N607" s="221">
        <f t="shared" si="129"/>
        <v>100</v>
      </c>
      <c r="O607" s="221">
        <v>100</v>
      </c>
      <c r="P607" s="221">
        <v>0</v>
      </c>
      <c r="Q607" s="221">
        <f t="shared" si="130"/>
        <v>100</v>
      </c>
      <c r="R607" s="60" t="s">
        <v>507</v>
      </c>
    </row>
    <row r="608" spans="1:20" ht="12.75" customHeight="1">
      <c r="A608" s="60">
        <v>13</v>
      </c>
      <c r="B608" s="63" t="s">
        <v>175</v>
      </c>
      <c r="C608" s="13" t="s">
        <v>1886</v>
      </c>
      <c r="D608" s="13" t="s">
        <v>1887</v>
      </c>
      <c r="E608" s="13" t="s">
        <v>1074</v>
      </c>
      <c r="F608" s="13" t="s">
        <v>177</v>
      </c>
      <c r="G608" s="13" t="s">
        <v>1649</v>
      </c>
      <c r="H608" s="13" t="s">
        <v>1888</v>
      </c>
      <c r="I608" s="13" t="s">
        <v>1889</v>
      </c>
      <c r="J608" s="13" t="s">
        <v>241</v>
      </c>
      <c r="K608" s="60">
        <v>7</v>
      </c>
      <c r="L608" s="221">
        <v>11885</v>
      </c>
      <c r="M608" s="221">
        <v>0</v>
      </c>
      <c r="N608" s="221">
        <f t="shared" si="129"/>
        <v>11885</v>
      </c>
      <c r="O608" s="221">
        <v>11885</v>
      </c>
      <c r="P608" s="221">
        <v>0</v>
      </c>
      <c r="Q608" s="221">
        <f t="shared" si="130"/>
        <v>11885</v>
      </c>
      <c r="R608" s="60" t="s">
        <v>507</v>
      </c>
    </row>
    <row r="609" spans="1:18" ht="12.75" customHeight="1">
      <c r="A609" s="60">
        <v>14</v>
      </c>
      <c r="B609" s="63" t="s">
        <v>175</v>
      </c>
      <c r="C609" s="13" t="s">
        <v>1890</v>
      </c>
      <c r="D609" s="13" t="s">
        <v>1891</v>
      </c>
      <c r="E609" s="13"/>
      <c r="F609" s="13" t="s">
        <v>177</v>
      </c>
      <c r="G609" s="13" t="s">
        <v>1649</v>
      </c>
      <c r="H609" s="13" t="s">
        <v>1892</v>
      </c>
      <c r="I609" s="13" t="s">
        <v>1893</v>
      </c>
      <c r="J609" s="13" t="s">
        <v>220</v>
      </c>
      <c r="K609" s="60">
        <v>25</v>
      </c>
      <c r="L609" s="221">
        <v>7400</v>
      </c>
      <c r="M609" s="221">
        <v>13600</v>
      </c>
      <c r="N609" s="221">
        <f t="shared" si="129"/>
        <v>21000</v>
      </c>
      <c r="O609" s="221">
        <v>7400</v>
      </c>
      <c r="P609" s="221">
        <v>13600</v>
      </c>
      <c r="Q609" s="221">
        <f t="shared" si="130"/>
        <v>21000</v>
      </c>
      <c r="R609" s="60" t="s">
        <v>507</v>
      </c>
    </row>
    <row r="610" spans="1:18" ht="12.75" customHeight="1">
      <c r="A610" s="60">
        <v>15</v>
      </c>
      <c r="B610" s="63" t="s">
        <v>175</v>
      </c>
      <c r="C610" s="13" t="s">
        <v>1855</v>
      </c>
      <c r="D610" s="13" t="s">
        <v>1894</v>
      </c>
      <c r="E610" s="13"/>
      <c r="F610" s="13" t="s">
        <v>177</v>
      </c>
      <c r="G610" s="13" t="s">
        <v>1649</v>
      </c>
      <c r="H610" s="13" t="s">
        <v>1895</v>
      </c>
      <c r="I610" s="13" t="s">
        <v>1896</v>
      </c>
      <c r="J610" s="13" t="s">
        <v>220</v>
      </c>
      <c r="K610" s="60">
        <v>16</v>
      </c>
      <c r="L610" s="221">
        <v>2512</v>
      </c>
      <c r="M610" s="221">
        <v>1193</v>
      </c>
      <c r="N610" s="221">
        <f t="shared" si="129"/>
        <v>3705</v>
      </c>
      <c r="O610" s="221">
        <v>2512</v>
      </c>
      <c r="P610" s="221">
        <v>1193</v>
      </c>
      <c r="Q610" s="221">
        <f t="shared" si="130"/>
        <v>3705</v>
      </c>
      <c r="R610" s="60" t="s">
        <v>507</v>
      </c>
    </row>
    <row r="611" spans="1:18" ht="12.75" customHeight="1">
      <c r="A611" s="60">
        <v>16</v>
      </c>
      <c r="B611" s="63" t="s">
        <v>175</v>
      </c>
      <c r="C611" s="13" t="s">
        <v>1855</v>
      </c>
      <c r="D611" s="13" t="s">
        <v>1897</v>
      </c>
      <c r="E611" s="13"/>
      <c r="F611" s="13" t="s">
        <v>177</v>
      </c>
      <c r="G611" s="13" t="s">
        <v>1649</v>
      </c>
      <c r="H611" s="13" t="s">
        <v>1898</v>
      </c>
      <c r="I611" s="13" t="s">
        <v>1899</v>
      </c>
      <c r="J611" s="13" t="s">
        <v>220</v>
      </c>
      <c r="K611" s="60">
        <v>3</v>
      </c>
      <c r="L611" s="221">
        <v>350</v>
      </c>
      <c r="M611" s="221">
        <v>700</v>
      </c>
      <c r="N611" s="221">
        <f t="shared" si="129"/>
        <v>1050</v>
      </c>
      <c r="O611" s="221">
        <v>350</v>
      </c>
      <c r="P611" s="221">
        <v>700</v>
      </c>
      <c r="Q611" s="221">
        <f t="shared" si="130"/>
        <v>1050</v>
      </c>
      <c r="R611" s="60" t="s">
        <v>507</v>
      </c>
    </row>
    <row r="612" spans="1:18" ht="12.75" customHeight="1">
      <c r="A612" s="60">
        <v>17</v>
      </c>
      <c r="B612" s="63" t="s">
        <v>175</v>
      </c>
      <c r="C612" s="13" t="s">
        <v>1855</v>
      </c>
      <c r="D612" s="13" t="s">
        <v>1865</v>
      </c>
      <c r="E612" s="13"/>
      <c r="F612" s="13" t="s">
        <v>177</v>
      </c>
      <c r="G612" s="13" t="s">
        <v>1649</v>
      </c>
      <c r="H612" s="13" t="s">
        <v>1900</v>
      </c>
      <c r="I612" s="13" t="s">
        <v>1901</v>
      </c>
      <c r="J612" s="13" t="s">
        <v>220</v>
      </c>
      <c r="K612" s="60">
        <v>1.5</v>
      </c>
      <c r="L612" s="221">
        <v>75</v>
      </c>
      <c r="M612" s="221">
        <v>175</v>
      </c>
      <c r="N612" s="221">
        <f t="shared" si="129"/>
        <v>250</v>
      </c>
      <c r="O612" s="221">
        <v>75</v>
      </c>
      <c r="P612" s="221">
        <v>175</v>
      </c>
      <c r="Q612" s="221">
        <f t="shared" si="130"/>
        <v>250</v>
      </c>
      <c r="R612" s="60" t="s">
        <v>507</v>
      </c>
    </row>
    <row r="613" spans="1:18" ht="12.75" customHeight="1">
      <c r="A613" s="60">
        <v>18</v>
      </c>
      <c r="B613" s="63" t="s">
        <v>175</v>
      </c>
      <c r="C613" s="13" t="s">
        <v>1902</v>
      </c>
      <c r="D613" s="13" t="s">
        <v>1903</v>
      </c>
      <c r="E613" s="13" t="s">
        <v>495</v>
      </c>
      <c r="F613" s="13" t="s">
        <v>177</v>
      </c>
      <c r="G613" s="13" t="s">
        <v>1649</v>
      </c>
      <c r="H613" s="13" t="s">
        <v>1904</v>
      </c>
      <c r="I613" s="13">
        <v>8606302</v>
      </c>
      <c r="J613" s="13" t="s">
        <v>241</v>
      </c>
      <c r="K613" s="60">
        <v>10</v>
      </c>
      <c r="L613" s="221">
        <v>349</v>
      </c>
      <c r="M613" s="221">
        <v>0</v>
      </c>
      <c r="N613" s="221">
        <f t="shared" si="129"/>
        <v>349</v>
      </c>
      <c r="O613" s="221">
        <v>349</v>
      </c>
      <c r="P613" s="221">
        <v>0</v>
      </c>
      <c r="Q613" s="221">
        <f t="shared" si="130"/>
        <v>349</v>
      </c>
      <c r="R613" s="60" t="s">
        <v>507</v>
      </c>
    </row>
    <row r="614" spans="1:18" ht="12.75" customHeight="1">
      <c r="A614" s="60">
        <v>19</v>
      </c>
      <c r="B614" s="63" t="s">
        <v>175</v>
      </c>
      <c r="C614" s="13" t="s">
        <v>1905</v>
      </c>
      <c r="D614" s="13" t="s">
        <v>1865</v>
      </c>
      <c r="E614" s="13" t="s">
        <v>1074</v>
      </c>
      <c r="F614" s="13" t="s">
        <v>177</v>
      </c>
      <c r="G614" s="13" t="s">
        <v>1649</v>
      </c>
      <c r="H614" s="13" t="s">
        <v>1906</v>
      </c>
      <c r="I614" s="13" t="s">
        <v>1907</v>
      </c>
      <c r="J614" s="13" t="s">
        <v>220</v>
      </c>
      <c r="K614" s="60">
        <v>11</v>
      </c>
      <c r="L614" s="221">
        <v>2250</v>
      </c>
      <c r="M614" s="221">
        <v>1000</v>
      </c>
      <c r="N614" s="221">
        <f t="shared" si="129"/>
        <v>3250</v>
      </c>
      <c r="O614" s="221">
        <v>2250</v>
      </c>
      <c r="P614" s="221">
        <v>1000</v>
      </c>
      <c r="Q614" s="221">
        <f t="shared" si="130"/>
        <v>3250</v>
      </c>
      <c r="R614" s="60" t="s">
        <v>507</v>
      </c>
    </row>
    <row r="615" spans="1:18" ht="12.75" customHeight="1">
      <c r="A615" s="60">
        <v>20</v>
      </c>
      <c r="B615" s="63" t="s">
        <v>175</v>
      </c>
      <c r="C615" s="13" t="s">
        <v>1855</v>
      </c>
      <c r="D615" s="13" t="s">
        <v>1908</v>
      </c>
      <c r="E615" s="13"/>
      <c r="F615" s="13" t="s">
        <v>177</v>
      </c>
      <c r="G615" s="13" t="s">
        <v>1649</v>
      </c>
      <c r="H615" s="13" t="s">
        <v>1909</v>
      </c>
      <c r="I615" s="13" t="s">
        <v>1910</v>
      </c>
      <c r="J615" s="13" t="s">
        <v>220</v>
      </c>
      <c r="K615" s="60">
        <v>4</v>
      </c>
      <c r="L615" s="221">
        <v>150</v>
      </c>
      <c r="M615" s="221">
        <v>260</v>
      </c>
      <c r="N615" s="221">
        <f t="shared" si="129"/>
        <v>410</v>
      </c>
      <c r="O615" s="221">
        <v>150</v>
      </c>
      <c r="P615" s="221">
        <v>260</v>
      </c>
      <c r="Q615" s="221">
        <f t="shared" si="130"/>
        <v>410</v>
      </c>
      <c r="R615" s="60" t="s">
        <v>507</v>
      </c>
    </row>
    <row r="616" spans="1:18" ht="12.75" customHeight="1">
      <c r="A616" s="60">
        <v>21</v>
      </c>
      <c r="B616" s="63" t="s">
        <v>175</v>
      </c>
      <c r="C616" s="13" t="s">
        <v>1855</v>
      </c>
      <c r="D616" s="13" t="s">
        <v>1911</v>
      </c>
      <c r="E616" s="13"/>
      <c r="F616" s="13" t="s">
        <v>177</v>
      </c>
      <c r="G616" s="13" t="s">
        <v>1649</v>
      </c>
      <c r="H616" s="13" t="s">
        <v>1912</v>
      </c>
      <c r="I616" s="13" t="s">
        <v>1913</v>
      </c>
      <c r="J616" s="13" t="s">
        <v>220</v>
      </c>
      <c r="K616" s="60">
        <v>6</v>
      </c>
      <c r="L616" s="221">
        <v>400</v>
      </c>
      <c r="M616" s="221">
        <v>580</v>
      </c>
      <c r="N616" s="221">
        <f t="shared" si="129"/>
        <v>980</v>
      </c>
      <c r="O616" s="221">
        <v>400</v>
      </c>
      <c r="P616" s="221">
        <v>580</v>
      </c>
      <c r="Q616" s="221">
        <f t="shared" si="130"/>
        <v>980</v>
      </c>
      <c r="R616" s="60" t="s">
        <v>507</v>
      </c>
    </row>
    <row r="617" spans="1:18" ht="12.75" customHeight="1">
      <c r="A617" s="60">
        <v>22</v>
      </c>
      <c r="B617" s="63" t="s">
        <v>175</v>
      </c>
      <c r="C617" s="13" t="s">
        <v>1855</v>
      </c>
      <c r="D617" s="13" t="s">
        <v>1914</v>
      </c>
      <c r="E617" s="13"/>
      <c r="F617" s="13" t="s">
        <v>177</v>
      </c>
      <c r="G617" s="13" t="s">
        <v>1649</v>
      </c>
      <c r="H617" s="13" t="s">
        <v>1915</v>
      </c>
      <c r="I617" s="13" t="s">
        <v>1916</v>
      </c>
      <c r="J617" s="13" t="s">
        <v>220</v>
      </c>
      <c r="K617" s="60">
        <v>7</v>
      </c>
      <c r="L617" s="221">
        <v>820</v>
      </c>
      <c r="M617" s="221">
        <v>1500</v>
      </c>
      <c r="N617" s="221">
        <f t="shared" si="129"/>
        <v>2320</v>
      </c>
      <c r="O617" s="221">
        <v>820</v>
      </c>
      <c r="P617" s="221">
        <v>1500</v>
      </c>
      <c r="Q617" s="221">
        <f t="shared" si="130"/>
        <v>2320</v>
      </c>
      <c r="R617" s="60" t="s">
        <v>507</v>
      </c>
    </row>
    <row r="618" spans="1:18" ht="12.75" customHeight="1">
      <c r="A618" s="60">
        <v>23</v>
      </c>
      <c r="B618" s="63" t="s">
        <v>175</v>
      </c>
      <c r="C618" s="13" t="s">
        <v>1855</v>
      </c>
      <c r="D618" s="13" t="s">
        <v>1917</v>
      </c>
      <c r="E618" s="13"/>
      <c r="F618" s="13" t="s">
        <v>177</v>
      </c>
      <c r="G618" s="13" t="s">
        <v>1649</v>
      </c>
      <c r="H618" s="13" t="s">
        <v>1918</v>
      </c>
      <c r="I618" s="13" t="s">
        <v>1919</v>
      </c>
      <c r="J618" s="13" t="s">
        <v>220</v>
      </c>
      <c r="K618" s="60">
        <v>4</v>
      </c>
      <c r="L618" s="221">
        <v>600</v>
      </c>
      <c r="M618" s="221">
        <v>1400</v>
      </c>
      <c r="N618" s="221">
        <f t="shared" si="129"/>
        <v>2000</v>
      </c>
      <c r="O618" s="221">
        <v>600</v>
      </c>
      <c r="P618" s="221">
        <v>1400</v>
      </c>
      <c r="Q618" s="221">
        <f t="shared" si="130"/>
        <v>2000</v>
      </c>
      <c r="R618" s="60" t="s">
        <v>507</v>
      </c>
    </row>
    <row r="619" spans="1:18" ht="12.75" customHeight="1">
      <c r="A619" s="60">
        <v>24</v>
      </c>
      <c r="B619" s="63" t="s">
        <v>175</v>
      </c>
      <c r="C619" s="13" t="s">
        <v>1920</v>
      </c>
      <c r="D619" s="13" t="s">
        <v>1921</v>
      </c>
      <c r="E619" s="13"/>
      <c r="F619" s="13" t="s">
        <v>177</v>
      </c>
      <c r="G619" s="13" t="s">
        <v>1649</v>
      </c>
      <c r="H619" s="13" t="s">
        <v>1922</v>
      </c>
      <c r="I619" s="13" t="s">
        <v>1923</v>
      </c>
      <c r="J619" s="13" t="s">
        <v>315</v>
      </c>
      <c r="K619" s="60">
        <v>10</v>
      </c>
      <c r="L619" s="221">
        <v>8443</v>
      </c>
      <c r="M619" s="221">
        <v>0</v>
      </c>
      <c r="N619" s="221">
        <f t="shared" si="129"/>
        <v>8443</v>
      </c>
      <c r="O619" s="221">
        <v>8443</v>
      </c>
      <c r="P619" s="221">
        <v>0</v>
      </c>
      <c r="Q619" s="221">
        <f t="shared" si="130"/>
        <v>8443</v>
      </c>
      <c r="R619" s="60" t="s">
        <v>507</v>
      </c>
    </row>
    <row r="620" spans="1:18" ht="12.75" customHeight="1">
      <c r="A620" s="60">
        <v>25</v>
      </c>
      <c r="B620" s="63" t="s">
        <v>175</v>
      </c>
      <c r="C620" s="13" t="s">
        <v>1924</v>
      </c>
      <c r="D620" s="13" t="s">
        <v>1664</v>
      </c>
      <c r="E620" s="13"/>
      <c r="F620" s="13" t="s">
        <v>177</v>
      </c>
      <c r="G620" s="13" t="s">
        <v>178</v>
      </c>
      <c r="H620" s="13" t="s">
        <v>1925</v>
      </c>
      <c r="I620" s="13" t="s">
        <v>1926</v>
      </c>
      <c r="J620" s="13" t="s">
        <v>444</v>
      </c>
      <c r="K620" s="60">
        <v>89</v>
      </c>
      <c r="L620" s="221">
        <v>63000</v>
      </c>
      <c r="M620" s="221">
        <v>0</v>
      </c>
      <c r="N620" s="221">
        <f t="shared" si="129"/>
        <v>63000</v>
      </c>
      <c r="O620" s="221">
        <v>63000</v>
      </c>
      <c r="P620" s="221">
        <v>0</v>
      </c>
      <c r="Q620" s="221">
        <f t="shared" si="130"/>
        <v>63000</v>
      </c>
      <c r="R620" s="60" t="s">
        <v>507</v>
      </c>
    </row>
    <row r="621" spans="1:18" ht="12.75" customHeight="1">
      <c r="A621" s="60">
        <v>26</v>
      </c>
      <c r="B621" s="63" t="s">
        <v>175</v>
      </c>
      <c r="C621" s="13" t="s">
        <v>1927</v>
      </c>
      <c r="D621" s="13" t="s">
        <v>1928</v>
      </c>
      <c r="E621" s="13"/>
      <c r="F621" s="13" t="s">
        <v>1839</v>
      </c>
      <c r="G621" s="13" t="s">
        <v>178</v>
      </c>
      <c r="H621" s="13" t="s">
        <v>1929</v>
      </c>
      <c r="I621" s="13" t="s">
        <v>1930</v>
      </c>
      <c r="J621" s="13" t="s">
        <v>241</v>
      </c>
      <c r="K621" s="60">
        <v>4</v>
      </c>
      <c r="L621" s="221">
        <v>300</v>
      </c>
      <c r="M621" s="221">
        <v>0</v>
      </c>
      <c r="N621" s="221">
        <f t="shared" si="129"/>
        <v>300</v>
      </c>
      <c r="O621" s="221">
        <v>300</v>
      </c>
      <c r="P621" s="221">
        <v>0</v>
      </c>
      <c r="Q621" s="221">
        <f t="shared" si="130"/>
        <v>300</v>
      </c>
      <c r="R621" s="60" t="s">
        <v>507</v>
      </c>
    </row>
    <row r="622" spans="1:18" ht="12.75" customHeight="1">
      <c r="A622" s="60">
        <v>27</v>
      </c>
      <c r="B622" s="63" t="s">
        <v>175</v>
      </c>
      <c r="C622" s="13" t="s">
        <v>1931</v>
      </c>
      <c r="D622" s="13" t="s">
        <v>1932</v>
      </c>
      <c r="E622" s="13"/>
      <c r="F622" s="13" t="s">
        <v>177</v>
      </c>
      <c r="G622" s="13" t="s">
        <v>178</v>
      </c>
      <c r="H622" s="13" t="s">
        <v>1933</v>
      </c>
      <c r="I622" s="13" t="s">
        <v>1934</v>
      </c>
      <c r="J622" s="13" t="s">
        <v>241</v>
      </c>
      <c r="K622" s="60">
        <v>5</v>
      </c>
      <c r="L622" s="221">
        <v>1500</v>
      </c>
      <c r="M622" s="221">
        <v>0</v>
      </c>
      <c r="N622" s="221">
        <f t="shared" si="129"/>
        <v>1500</v>
      </c>
      <c r="O622" s="221">
        <v>1500</v>
      </c>
      <c r="P622" s="221">
        <v>0</v>
      </c>
      <c r="Q622" s="221">
        <f t="shared" si="130"/>
        <v>1500</v>
      </c>
      <c r="R622" s="60" t="s">
        <v>507</v>
      </c>
    </row>
    <row r="623" spans="1:18" ht="12.75" customHeight="1">
      <c r="A623" s="60">
        <v>28</v>
      </c>
      <c r="B623" s="63" t="s">
        <v>175</v>
      </c>
      <c r="C623" s="13" t="s">
        <v>1935</v>
      </c>
      <c r="D623" s="13" t="s">
        <v>1936</v>
      </c>
      <c r="E623" s="13"/>
      <c r="F623" s="13" t="s">
        <v>177</v>
      </c>
      <c r="G623" s="13" t="s">
        <v>178</v>
      </c>
      <c r="H623" s="13" t="s">
        <v>1937</v>
      </c>
      <c r="I623" s="13" t="s">
        <v>1938</v>
      </c>
      <c r="J623" s="13" t="s">
        <v>241</v>
      </c>
      <c r="K623" s="60">
        <v>1</v>
      </c>
      <c r="L623" s="221">
        <v>600</v>
      </c>
      <c r="M623" s="221">
        <v>0</v>
      </c>
      <c r="N623" s="221">
        <f t="shared" si="129"/>
        <v>600</v>
      </c>
      <c r="O623" s="221">
        <v>600</v>
      </c>
      <c r="P623" s="221">
        <v>0</v>
      </c>
      <c r="Q623" s="221">
        <f t="shared" si="130"/>
        <v>600</v>
      </c>
      <c r="R623" s="60" t="s">
        <v>507</v>
      </c>
    </row>
    <row r="624" spans="1:18" ht="12.75" customHeight="1">
      <c r="A624" s="60">
        <v>29</v>
      </c>
      <c r="B624" s="63" t="s">
        <v>175</v>
      </c>
      <c r="C624" s="13" t="s">
        <v>1939</v>
      </c>
      <c r="D624" s="13" t="s">
        <v>178</v>
      </c>
      <c r="E624" s="13"/>
      <c r="F624" s="13" t="s">
        <v>177</v>
      </c>
      <c r="G624" s="13" t="s">
        <v>178</v>
      </c>
      <c r="H624" s="13" t="s">
        <v>1940</v>
      </c>
      <c r="I624" s="13" t="s">
        <v>1941</v>
      </c>
      <c r="J624" s="13" t="s">
        <v>444</v>
      </c>
      <c r="K624" s="60">
        <v>65</v>
      </c>
      <c r="L624" s="221">
        <v>12000</v>
      </c>
      <c r="M624" s="221">
        <v>0</v>
      </c>
      <c r="N624" s="221">
        <f t="shared" si="129"/>
        <v>12000</v>
      </c>
      <c r="O624" s="221">
        <v>12000</v>
      </c>
      <c r="P624" s="221">
        <v>0</v>
      </c>
      <c r="Q624" s="221">
        <f t="shared" si="130"/>
        <v>12000</v>
      </c>
      <c r="R624" s="60" t="s">
        <v>507</v>
      </c>
    </row>
    <row r="625" spans="1:19" ht="12.75" customHeight="1">
      <c r="A625" s="60">
        <v>30</v>
      </c>
      <c r="B625" s="63" t="s">
        <v>175</v>
      </c>
      <c r="C625" s="13" t="s">
        <v>1942</v>
      </c>
      <c r="D625" s="13" t="s">
        <v>1943</v>
      </c>
      <c r="E625" s="13"/>
      <c r="F625" s="13" t="s">
        <v>177</v>
      </c>
      <c r="G625" s="13" t="s">
        <v>178</v>
      </c>
      <c r="H625" s="13" t="s">
        <v>1944</v>
      </c>
      <c r="I625" s="13" t="s">
        <v>1945</v>
      </c>
      <c r="J625" s="13" t="s">
        <v>241</v>
      </c>
      <c r="K625" s="60">
        <v>13</v>
      </c>
      <c r="L625" s="221">
        <v>2000</v>
      </c>
      <c r="M625" s="221">
        <v>0</v>
      </c>
      <c r="N625" s="221">
        <f t="shared" si="129"/>
        <v>2000</v>
      </c>
      <c r="O625" s="221">
        <v>2000</v>
      </c>
      <c r="P625" s="221">
        <v>0</v>
      </c>
      <c r="Q625" s="221">
        <f t="shared" si="130"/>
        <v>2000</v>
      </c>
      <c r="R625" s="60" t="s">
        <v>507</v>
      </c>
    </row>
    <row r="626" spans="1:19" ht="12.75" customHeight="1">
      <c r="A626" s="60">
        <v>31</v>
      </c>
      <c r="B626" s="63" t="s">
        <v>175</v>
      </c>
      <c r="C626" s="13" t="s">
        <v>1946</v>
      </c>
      <c r="D626" s="13" t="s">
        <v>1947</v>
      </c>
      <c r="E626" s="13"/>
      <c r="F626" s="13" t="s">
        <v>177</v>
      </c>
      <c r="G626" s="13" t="s">
        <v>178</v>
      </c>
      <c r="H626" s="13" t="s">
        <v>1948</v>
      </c>
      <c r="I626" s="13" t="s">
        <v>1949</v>
      </c>
      <c r="J626" s="13" t="s">
        <v>241</v>
      </c>
      <c r="K626" s="60">
        <v>11</v>
      </c>
      <c r="L626" s="221">
        <v>2000</v>
      </c>
      <c r="M626" s="221">
        <v>0</v>
      </c>
      <c r="N626" s="221">
        <f t="shared" si="129"/>
        <v>2000</v>
      </c>
      <c r="O626" s="221">
        <v>2000</v>
      </c>
      <c r="P626" s="221">
        <v>0</v>
      </c>
      <c r="Q626" s="221">
        <f t="shared" si="130"/>
        <v>2000</v>
      </c>
      <c r="R626" s="60" t="s">
        <v>507</v>
      </c>
    </row>
    <row r="627" spans="1:19" ht="12.75" customHeight="1">
      <c r="A627" s="60">
        <v>32</v>
      </c>
      <c r="B627" s="63" t="s">
        <v>175</v>
      </c>
      <c r="C627" s="13" t="s">
        <v>1950</v>
      </c>
      <c r="D627" s="13" t="s">
        <v>1951</v>
      </c>
      <c r="E627" s="13"/>
      <c r="F627" s="13" t="s">
        <v>177</v>
      </c>
      <c r="G627" s="13" t="s">
        <v>178</v>
      </c>
      <c r="H627" s="13" t="s">
        <v>1952</v>
      </c>
      <c r="I627" s="13" t="s">
        <v>1953</v>
      </c>
      <c r="J627" s="13" t="s">
        <v>241</v>
      </c>
      <c r="K627" s="60">
        <v>7</v>
      </c>
      <c r="L627" s="221">
        <v>1000</v>
      </c>
      <c r="M627" s="221">
        <v>0</v>
      </c>
      <c r="N627" s="221">
        <f t="shared" si="129"/>
        <v>1000</v>
      </c>
      <c r="O627" s="221">
        <v>1000</v>
      </c>
      <c r="P627" s="221">
        <v>0</v>
      </c>
      <c r="Q627" s="221">
        <f t="shared" si="130"/>
        <v>1000</v>
      </c>
      <c r="R627" s="60" t="s">
        <v>507</v>
      </c>
    </row>
    <row r="628" spans="1:19" ht="12.75" customHeight="1">
      <c r="A628" s="60">
        <v>33</v>
      </c>
      <c r="B628" s="63" t="s">
        <v>175</v>
      </c>
      <c r="C628" s="13" t="s">
        <v>1954</v>
      </c>
      <c r="D628" s="13" t="s">
        <v>1955</v>
      </c>
      <c r="E628" s="13"/>
      <c r="F628" s="13" t="s">
        <v>177</v>
      </c>
      <c r="G628" s="13" t="s">
        <v>178</v>
      </c>
      <c r="H628" s="13" t="s">
        <v>1956</v>
      </c>
      <c r="I628" s="13" t="s">
        <v>1957</v>
      </c>
      <c r="J628" s="13" t="s">
        <v>241</v>
      </c>
      <c r="K628" s="60">
        <v>7</v>
      </c>
      <c r="L628" s="221">
        <v>500</v>
      </c>
      <c r="M628" s="221">
        <v>0</v>
      </c>
      <c r="N628" s="221">
        <f t="shared" si="129"/>
        <v>500</v>
      </c>
      <c r="O628" s="221">
        <v>500</v>
      </c>
      <c r="P628" s="221">
        <v>0</v>
      </c>
      <c r="Q628" s="221">
        <f t="shared" si="130"/>
        <v>500</v>
      </c>
      <c r="R628" s="60" t="s">
        <v>507</v>
      </c>
    </row>
    <row r="629" spans="1:19" ht="12.75" customHeight="1">
      <c r="A629" s="60">
        <v>34</v>
      </c>
      <c r="B629" s="63" t="s">
        <v>175</v>
      </c>
      <c r="C629" s="13" t="s">
        <v>1958</v>
      </c>
      <c r="D629" s="13" t="s">
        <v>1959</v>
      </c>
      <c r="E629" s="13"/>
      <c r="F629" s="13" t="s">
        <v>177</v>
      </c>
      <c r="G629" s="13" t="s">
        <v>178</v>
      </c>
      <c r="H629" s="13" t="s">
        <v>1960</v>
      </c>
      <c r="I629" s="13" t="s">
        <v>1961</v>
      </c>
      <c r="J629" s="13" t="s">
        <v>241</v>
      </c>
      <c r="K629" s="60">
        <v>7</v>
      </c>
      <c r="L629" s="221">
        <v>900</v>
      </c>
      <c r="M629" s="221">
        <v>0</v>
      </c>
      <c r="N629" s="221">
        <f t="shared" si="129"/>
        <v>900</v>
      </c>
      <c r="O629" s="221">
        <v>900</v>
      </c>
      <c r="P629" s="221">
        <v>0</v>
      </c>
      <c r="Q629" s="221">
        <f t="shared" si="130"/>
        <v>900</v>
      </c>
      <c r="R629" s="60" t="s">
        <v>507</v>
      </c>
    </row>
    <row r="630" spans="1:19" ht="12.75" customHeight="1">
      <c r="A630" s="60">
        <v>35</v>
      </c>
      <c r="B630" s="63" t="s">
        <v>175</v>
      </c>
      <c r="C630" s="13" t="s">
        <v>1946</v>
      </c>
      <c r="D630" s="13" t="s">
        <v>1962</v>
      </c>
      <c r="E630" s="13"/>
      <c r="F630" s="13" t="s">
        <v>177</v>
      </c>
      <c r="G630" s="13" t="s">
        <v>178</v>
      </c>
      <c r="H630" s="13" t="s">
        <v>1963</v>
      </c>
      <c r="I630" s="13" t="s">
        <v>1964</v>
      </c>
      <c r="J630" s="13" t="s">
        <v>241</v>
      </c>
      <c r="K630" s="60">
        <v>14</v>
      </c>
      <c r="L630" s="221">
        <v>3000</v>
      </c>
      <c r="M630" s="221">
        <v>0</v>
      </c>
      <c r="N630" s="221">
        <f t="shared" si="129"/>
        <v>3000</v>
      </c>
      <c r="O630" s="221">
        <v>3000</v>
      </c>
      <c r="P630" s="221">
        <v>0</v>
      </c>
      <c r="Q630" s="221">
        <f t="shared" si="130"/>
        <v>3000</v>
      </c>
      <c r="R630" s="60" t="s">
        <v>507</v>
      </c>
    </row>
    <row r="631" spans="1:19" ht="12.75" customHeight="1">
      <c r="A631" s="60">
        <v>36</v>
      </c>
      <c r="B631" s="63" t="s">
        <v>175</v>
      </c>
      <c r="C631" s="13" t="s">
        <v>1965</v>
      </c>
      <c r="D631" s="13" t="s">
        <v>1966</v>
      </c>
      <c r="E631" s="13"/>
      <c r="F631" s="13" t="s">
        <v>177</v>
      </c>
      <c r="G631" s="13" t="s">
        <v>178</v>
      </c>
      <c r="H631" s="13" t="s">
        <v>1967</v>
      </c>
      <c r="I631" s="13" t="s">
        <v>1968</v>
      </c>
      <c r="J631" s="13" t="s">
        <v>241</v>
      </c>
      <c r="K631" s="60">
        <v>6</v>
      </c>
      <c r="L631" s="221">
        <v>3000</v>
      </c>
      <c r="M631" s="221">
        <v>0</v>
      </c>
      <c r="N631" s="221">
        <f t="shared" si="129"/>
        <v>3000</v>
      </c>
      <c r="O631" s="221">
        <v>3000</v>
      </c>
      <c r="P631" s="221">
        <v>0</v>
      </c>
      <c r="Q631" s="221">
        <f t="shared" si="130"/>
        <v>3000</v>
      </c>
      <c r="R631" s="60" t="s">
        <v>507</v>
      </c>
    </row>
    <row r="632" spans="1:19" ht="12.75" customHeight="1">
      <c r="A632" s="60">
        <v>37</v>
      </c>
      <c r="B632" s="63" t="s">
        <v>175</v>
      </c>
      <c r="C632" s="13" t="s">
        <v>1969</v>
      </c>
      <c r="D632" s="13" t="s">
        <v>1714</v>
      </c>
      <c r="E632" s="13" t="s">
        <v>280</v>
      </c>
      <c r="F632" s="13" t="s">
        <v>177</v>
      </c>
      <c r="G632" s="13" t="s">
        <v>178</v>
      </c>
      <c r="H632" s="13" t="s">
        <v>1970</v>
      </c>
      <c r="I632" s="13" t="s">
        <v>1971</v>
      </c>
      <c r="J632" s="13" t="s">
        <v>241</v>
      </c>
      <c r="K632" s="60">
        <v>12</v>
      </c>
      <c r="L632" s="239">
        <v>1200</v>
      </c>
      <c r="M632" s="239">
        <v>0</v>
      </c>
      <c r="N632" s="221">
        <f t="shared" si="129"/>
        <v>1200</v>
      </c>
      <c r="O632" s="239">
        <v>1200</v>
      </c>
      <c r="P632" s="239">
        <v>0</v>
      </c>
      <c r="Q632" s="221">
        <f t="shared" si="130"/>
        <v>1200</v>
      </c>
      <c r="R632" s="60" t="s">
        <v>507</v>
      </c>
    </row>
    <row r="633" spans="1:19" ht="12.75" customHeight="1">
      <c r="A633" s="60">
        <v>38</v>
      </c>
      <c r="B633" s="63" t="s">
        <v>175</v>
      </c>
      <c r="C633" s="13" t="s">
        <v>1972</v>
      </c>
      <c r="D633" s="13" t="s">
        <v>1973</v>
      </c>
      <c r="E633" s="13" t="s">
        <v>435</v>
      </c>
      <c r="F633" s="13" t="s">
        <v>177</v>
      </c>
      <c r="G633" s="13" t="s">
        <v>178</v>
      </c>
      <c r="H633" s="13" t="s">
        <v>1974</v>
      </c>
      <c r="I633" s="13" t="s">
        <v>1975</v>
      </c>
      <c r="J633" s="13" t="s">
        <v>241</v>
      </c>
      <c r="K633" s="154">
        <v>15</v>
      </c>
      <c r="L633" s="239">
        <v>12500</v>
      </c>
      <c r="M633" s="239">
        <v>0</v>
      </c>
      <c r="N633" s="221">
        <f t="shared" si="129"/>
        <v>12500</v>
      </c>
      <c r="O633" s="239">
        <v>12500</v>
      </c>
      <c r="P633" s="239">
        <v>0</v>
      </c>
      <c r="Q633" s="221">
        <f t="shared" si="130"/>
        <v>12500</v>
      </c>
      <c r="R633" s="60" t="s">
        <v>507</v>
      </c>
    </row>
    <row r="634" spans="1:19" ht="12.75" customHeight="1">
      <c r="A634" s="60">
        <v>39</v>
      </c>
      <c r="B634" s="63" t="s">
        <v>175</v>
      </c>
      <c r="C634" s="13" t="s">
        <v>1849</v>
      </c>
      <c r="D634" s="13" t="s">
        <v>1752</v>
      </c>
      <c r="E634" s="13" t="s">
        <v>364</v>
      </c>
      <c r="F634" s="13" t="s">
        <v>177</v>
      </c>
      <c r="G634" s="13" t="s">
        <v>178</v>
      </c>
      <c r="H634" s="13" t="s">
        <v>1976</v>
      </c>
      <c r="I634" s="13" t="s">
        <v>1977</v>
      </c>
      <c r="J634" s="13" t="s">
        <v>241</v>
      </c>
      <c r="K634" s="154">
        <v>10</v>
      </c>
      <c r="L634" s="239">
        <v>2343</v>
      </c>
      <c r="M634" s="239">
        <v>0</v>
      </c>
      <c r="N634" s="221">
        <f t="shared" si="129"/>
        <v>2343</v>
      </c>
      <c r="O634" s="239">
        <v>2343</v>
      </c>
      <c r="P634" s="239">
        <v>0</v>
      </c>
      <c r="Q634" s="221">
        <f t="shared" si="130"/>
        <v>2343</v>
      </c>
      <c r="R634" s="60" t="s">
        <v>507</v>
      </c>
    </row>
    <row r="635" spans="1:19" ht="12.75" customHeight="1">
      <c r="A635" s="60">
        <v>40</v>
      </c>
      <c r="B635" s="134" t="s">
        <v>1978</v>
      </c>
      <c r="C635" s="134" t="s">
        <v>1979</v>
      </c>
      <c r="D635" s="134" t="s">
        <v>1980</v>
      </c>
      <c r="E635" s="134" t="s">
        <v>43</v>
      </c>
      <c r="F635" s="134" t="s">
        <v>177</v>
      </c>
      <c r="G635" s="134" t="s">
        <v>1649</v>
      </c>
      <c r="H635" s="134" t="s">
        <v>1981</v>
      </c>
      <c r="I635" s="134" t="s">
        <v>1982</v>
      </c>
      <c r="J635" s="134" t="s">
        <v>241</v>
      </c>
      <c r="K635" s="240">
        <v>13</v>
      </c>
      <c r="L635" s="241">
        <v>5079</v>
      </c>
      <c r="M635" s="241">
        <v>0</v>
      </c>
      <c r="N635" s="221">
        <f t="shared" si="129"/>
        <v>5079</v>
      </c>
      <c r="O635" s="241">
        <v>5079</v>
      </c>
      <c r="P635" s="241">
        <v>0</v>
      </c>
      <c r="Q635" s="221">
        <f t="shared" si="130"/>
        <v>5079</v>
      </c>
      <c r="R635" s="60" t="s">
        <v>507</v>
      </c>
    </row>
    <row r="636" spans="1:19" ht="12.75" customHeight="1">
      <c r="A636" s="60">
        <v>41</v>
      </c>
      <c r="B636" s="13" t="s">
        <v>175</v>
      </c>
      <c r="C636" s="13" t="s">
        <v>1983</v>
      </c>
      <c r="D636" s="197" t="s">
        <v>1664</v>
      </c>
      <c r="E636" s="197" t="s">
        <v>1984</v>
      </c>
      <c r="F636" s="13" t="s">
        <v>177</v>
      </c>
      <c r="G636" s="13" t="s">
        <v>178</v>
      </c>
      <c r="H636" s="134" t="s">
        <v>1985</v>
      </c>
      <c r="I636" s="13">
        <v>83993842</v>
      </c>
      <c r="J636" s="13" t="s">
        <v>241</v>
      </c>
      <c r="K636" s="13">
        <v>1</v>
      </c>
      <c r="L636" s="239">
        <v>800</v>
      </c>
      <c r="M636" s="239">
        <v>0</v>
      </c>
      <c r="N636" s="221">
        <f t="shared" si="129"/>
        <v>800</v>
      </c>
      <c r="O636" s="239">
        <v>800</v>
      </c>
      <c r="P636" s="239">
        <v>0</v>
      </c>
      <c r="Q636" s="221">
        <f t="shared" si="130"/>
        <v>800</v>
      </c>
      <c r="R636" s="60" t="s">
        <v>507</v>
      </c>
      <c r="S636" s="242"/>
    </row>
    <row r="637" spans="1:19" ht="12.75" customHeight="1">
      <c r="A637" s="60">
        <v>42</v>
      </c>
      <c r="B637" s="13" t="s">
        <v>175</v>
      </c>
      <c r="C637" s="13" t="s">
        <v>1983</v>
      </c>
      <c r="D637" s="197" t="s">
        <v>1819</v>
      </c>
      <c r="E637" s="131" t="s">
        <v>1986</v>
      </c>
      <c r="F637" s="243" t="s">
        <v>177</v>
      </c>
      <c r="G637" s="13" t="s">
        <v>178</v>
      </c>
      <c r="H637" s="217" t="s">
        <v>1987</v>
      </c>
      <c r="I637" s="197">
        <v>12331832</v>
      </c>
      <c r="J637" s="13" t="s">
        <v>241</v>
      </c>
      <c r="K637" s="60">
        <v>1</v>
      </c>
      <c r="L637" s="239">
        <v>1660</v>
      </c>
      <c r="M637" s="239">
        <v>0</v>
      </c>
      <c r="N637" s="221">
        <f t="shared" si="129"/>
        <v>1660</v>
      </c>
      <c r="O637" s="239">
        <v>1660</v>
      </c>
      <c r="P637" s="239">
        <v>0</v>
      </c>
      <c r="Q637" s="221">
        <f t="shared" si="130"/>
        <v>1660</v>
      </c>
      <c r="R637" s="89" t="s">
        <v>507</v>
      </c>
      <c r="S637" s="242"/>
    </row>
    <row r="638" spans="1:19" s="131" customFormat="1" ht="12.75" customHeight="1">
      <c r="A638" s="60">
        <v>43</v>
      </c>
      <c r="B638" s="13" t="s">
        <v>175</v>
      </c>
      <c r="C638" s="13" t="s">
        <v>1988</v>
      </c>
      <c r="D638" s="244" t="s">
        <v>1989</v>
      </c>
      <c r="E638" s="131" t="s">
        <v>1990</v>
      </c>
      <c r="F638" s="243" t="s">
        <v>177</v>
      </c>
      <c r="G638" s="13" t="s">
        <v>178</v>
      </c>
      <c r="H638" s="217" t="s">
        <v>1991</v>
      </c>
      <c r="I638" s="245">
        <v>82763299</v>
      </c>
      <c r="J638" s="60" t="s">
        <v>241</v>
      </c>
      <c r="K638" s="197">
        <v>8</v>
      </c>
      <c r="L638" s="246">
        <v>4200</v>
      </c>
      <c r="M638" s="247">
        <v>0</v>
      </c>
      <c r="N638" s="221">
        <f t="shared" si="129"/>
        <v>4200</v>
      </c>
      <c r="O638" s="246">
        <v>4200</v>
      </c>
      <c r="P638" s="247">
        <v>0</v>
      </c>
      <c r="Q638" s="221">
        <f t="shared" si="130"/>
        <v>4200</v>
      </c>
      <c r="R638" s="89" t="s">
        <v>507</v>
      </c>
    </row>
    <row r="639" spans="1:19" s="131" customFormat="1" ht="12.75" customHeight="1">
      <c r="A639" s="60">
        <v>44</v>
      </c>
      <c r="B639" s="13" t="s">
        <v>175</v>
      </c>
      <c r="C639" s="13" t="s">
        <v>1992</v>
      </c>
      <c r="D639" s="244" t="s">
        <v>1993</v>
      </c>
      <c r="E639" s="244" t="s">
        <v>1994</v>
      </c>
      <c r="F639" s="243" t="s">
        <v>177</v>
      </c>
      <c r="G639" s="13" t="s">
        <v>178</v>
      </c>
      <c r="H639" s="217" t="s">
        <v>1995</v>
      </c>
      <c r="I639" s="197">
        <v>82763294</v>
      </c>
      <c r="J639" s="197" t="s">
        <v>241</v>
      </c>
      <c r="K639" s="197">
        <v>7</v>
      </c>
      <c r="L639" s="246">
        <v>4200</v>
      </c>
      <c r="M639" s="247">
        <v>0</v>
      </c>
      <c r="N639" s="221">
        <f t="shared" si="129"/>
        <v>4200</v>
      </c>
      <c r="O639" s="246">
        <v>4200</v>
      </c>
      <c r="P639" s="247">
        <v>0</v>
      </c>
      <c r="Q639" s="221">
        <f t="shared" si="130"/>
        <v>4200</v>
      </c>
      <c r="R639" s="89" t="s">
        <v>507</v>
      </c>
    </row>
    <row r="640" spans="1:19" s="131" customFormat="1" ht="12.75" customHeight="1">
      <c r="A640" s="60">
        <v>45</v>
      </c>
      <c r="B640" s="13" t="s">
        <v>175</v>
      </c>
      <c r="C640" s="13" t="s">
        <v>1996</v>
      </c>
      <c r="D640" s="244" t="s">
        <v>1997</v>
      </c>
      <c r="E640" s="244" t="s">
        <v>1998</v>
      </c>
      <c r="F640" s="243" t="s">
        <v>177</v>
      </c>
      <c r="G640" s="13" t="s">
        <v>178</v>
      </c>
      <c r="H640" s="217" t="s">
        <v>1999</v>
      </c>
      <c r="I640" s="197">
        <v>82763295</v>
      </c>
      <c r="J640" s="197" t="s">
        <v>241</v>
      </c>
      <c r="K640" s="197">
        <v>7</v>
      </c>
      <c r="L640" s="246">
        <v>4000</v>
      </c>
      <c r="M640" s="247">
        <v>0</v>
      </c>
      <c r="N640" s="221">
        <f t="shared" si="129"/>
        <v>4000</v>
      </c>
      <c r="O640" s="246">
        <v>4000</v>
      </c>
      <c r="P640" s="247">
        <v>0</v>
      </c>
      <c r="Q640" s="221">
        <f t="shared" si="130"/>
        <v>4000</v>
      </c>
      <c r="R640" s="89" t="s">
        <v>507</v>
      </c>
    </row>
    <row r="641" spans="1:21" s="131" customFormat="1" ht="12.75" customHeight="1">
      <c r="A641" s="60">
        <v>46</v>
      </c>
      <c r="B641" s="13" t="s">
        <v>175</v>
      </c>
      <c r="C641" s="245" t="s">
        <v>2000</v>
      </c>
      <c r="D641" s="245" t="s">
        <v>2001</v>
      </c>
      <c r="E641" s="244" t="s">
        <v>2002</v>
      </c>
      <c r="F641" s="243" t="s">
        <v>177</v>
      </c>
      <c r="G641" s="13" t="s">
        <v>1649</v>
      </c>
      <c r="H641" s="217" t="s">
        <v>2003</v>
      </c>
      <c r="I641" s="197">
        <v>96239538</v>
      </c>
      <c r="J641" s="197" t="s">
        <v>220</v>
      </c>
      <c r="K641" s="197">
        <v>15</v>
      </c>
      <c r="L641" s="246">
        <v>350</v>
      </c>
      <c r="M641" s="241">
        <v>650</v>
      </c>
      <c r="N641" s="221">
        <f t="shared" si="129"/>
        <v>1000</v>
      </c>
      <c r="O641" s="246">
        <v>350</v>
      </c>
      <c r="P641" s="241">
        <v>650</v>
      </c>
      <c r="Q641" s="221">
        <f t="shared" si="130"/>
        <v>1000</v>
      </c>
      <c r="R641" s="89" t="s">
        <v>507</v>
      </c>
    </row>
    <row r="642" spans="1:21" s="131" customFormat="1" ht="12.75" customHeight="1">
      <c r="A642" s="60">
        <v>47</v>
      </c>
      <c r="B642" s="13" t="s">
        <v>175</v>
      </c>
      <c r="C642" s="245" t="s">
        <v>2000</v>
      </c>
      <c r="D642" s="245" t="s">
        <v>1852</v>
      </c>
      <c r="E642" s="244" t="s">
        <v>2004</v>
      </c>
      <c r="F642" s="243" t="s">
        <v>177</v>
      </c>
      <c r="G642" s="13" t="s">
        <v>1649</v>
      </c>
      <c r="H642" s="217" t="s">
        <v>2005</v>
      </c>
      <c r="I642" s="197">
        <v>94457527</v>
      </c>
      <c r="J642" s="197" t="s">
        <v>220</v>
      </c>
      <c r="K642" s="197">
        <v>6</v>
      </c>
      <c r="L642" s="246">
        <v>350</v>
      </c>
      <c r="M642" s="241">
        <v>650</v>
      </c>
      <c r="N642" s="221">
        <f t="shared" si="129"/>
        <v>1000</v>
      </c>
      <c r="O642" s="246">
        <v>350</v>
      </c>
      <c r="P642" s="241">
        <v>650</v>
      </c>
      <c r="Q642" s="221">
        <f t="shared" si="130"/>
        <v>1000</v>
      </c>
      <c r="R642" s="89" t="s">
        <v>507</v>
      </c>
    </row>
    <row r="643" spans="1:21" s="131" customFormat="1" ht="12.75" customHeight="1">
      <c r="A643" s="60">
        <v>48</v>
      </c>
      <c r="B643" s="13" t="s">
        <v>175</v>
      </c>
      <c r="C643" s="245" t="s">
        <v>2006</v>
      </c>
      <c r="D643" s="245" t="s">
        <v>178</v>
      </c>
      <c r="E643" s="244" t="s">
        <v>2007</v>
      </c>
      <c r="F643" s="13" t="s">
        <v>177</v>
      </c>
      <c r="G643" s="13" t="s">
        <v>178</v>
      </c>
      <c r="H643" s="217" t="s">
        <v>2008</v>
      </c>
      <c r="I643" s="197">
        <v>57149541</v>
      </c>
      <c r="J643" s="197" t="s">
        <v>241</v>
      </c>
      <c r="K643" s="197">
        <v>11</v>
      </c>
      <c r="L643" s="246">
        <v>8000</v>
      </c>
      <c r="M643" s="241">
        <v>0</v>
      </c>
      <c r="N643" s="221">
        <f t="shared" si="129"/>
        <v>8000</v>
      </c>
      <c r="O643" s="246">
        <v>8000</v>
      </c>
      <c r="P643" s="241">
        <v>0</v>
      </c>
      <c r="Q643" s="239">
        <f t="shared" si="130"/>
        <v>8000</v>
      </c>
      <c r="R643" s="89" t="s">
        <v>507</v>
      </c>
    </row>
    <row r="644" spans="1:21" ht="13.8">
      <c r="A644" s="405"/>
      <c r="B644" s="405"/>
      <c r="C644" s="405"/>
      <c r="D644" s="405"/>
      <c r="E644" s="405"/>
      <c r="F644" s="405"/>
      <c r="G644" s="405"/>
      <c r="H644" s="405"/>
      <c r="I644" s="405"/>
      <c r="J644" s="405"/>
      <c r="K644" s="405"/>
      <c r="L644" s="248">
        <f t="shared" ref="L644:Q644" si="131">SUM(L596:L643)</f>
        <v>197383</v>
      </c>
      <c r="M644" s="248">
        <f t="shared" si="131"/>
        <v>48628</v>
      </c>
      <c r="N644" s="248">
        <f t="shared" si="131"/>
        <v>246011</v>
      </c>
      <c r="O644" s="248">
        <f t="shared" si="131"/>
        <v>197383</v>
      </c>
      <c r="P644" s="248">
        <f t="shared" si="131"/>
        <v>48628</v>
      </c>
      <c r="Q644" s="248">
        <f t="shared" si="131"/>
        <v>246011</v>
      </c>
      <c r="R644" s="223"/>
      <c r="U644" s="38"/>
    </row>
    <row r="645" spans="1:21" ht="36" customHeight="1">
      <c r="A645" s="249"/>
      <c r="B645" s="250"/>
      <c r="C645" s="250"/>
      <c r="D645" s="250"/>
      <c r="E645" s="249"/>
      <c r="F645" s="249"/>
      <c r="G645" s="249"/>
      <c r="H645" s="249"/>
      <c r="I645" s="250"/>
      <c r="J645" s="404"/>
      <c r="K645" s="404"/>
      <c r="L645" s="404"/>
      <c r="M645" s="404"/>
      <c r="N645" s="249"/>
      <c r="O645" s="249"/>
      <c r="P645" s="249"/>
      <c r="Q645" s="249"/>
      <c r="R645" s="251"/>
    </row>
    <row r="646" spans="1:21" ht="31.5" customHeight="1">
      <c r="A646" s="55" t="s">
        <v>4961</v>
      </c>
      <c r="B646" s="399" t="s">
        <v>2009</v>
      </c>
      <c r="C646" s="399"/>
      <c r="D646" s="399"/>
      <c r="E646" s="399"/>
      <c r="F646" s="399"/>
      <c r="G646" s="399"/>
      <c r="H646" s="399"/>
      <c r="I646" s="399"/>
      <c r="J646" s="399"/>
      <c r="K646" s="399"/>
      <c r="L646" s="400" t="s">
        <v>648</v>
      </c>
      <c r="M646" s="400"/>
      <c r="N646" s="400"/>
      <c r="O646" s="400" t="s">
        <v>649</v>
      </c>
      <c r="P646" s="400"/>
      <c r="Q646" s="400"/>
      <c r="R646" s="401" t="s">
        <v>20</v>
      </c>
    </row>
    <row r="647" spans="1:21" ht="42" customHeight="1">
      <c r="A647" s="56" t="s">
        <v>7</v>
      </c>
      <c r="B647" s="57" t="s">
        <v>29</v>
      </c>
      <c r="C647" s="57" t="s">
        <v>4</v>
      </c>
      <c r="D647" s="58" t="s">
        <v>5</v>
      </c>
      <c r="E647" s="58" t="s">
        <v>6</v>
      </c>
      <c r="F647" s="58" t="s">
        <v>8</v>
      </c>
      <c r="G647" s="58" t="s">
        <v>9</v>
      </c>
      <c r="H647" s="58" t="s">
        <v>22</v>
      </c>
      <c r="I647" s="58" t="s">
        <v>10</v>
      </c>
      <c r="J647" s="58" t="s">
        <v>11</v>
      </c>
      <c r="K647" s="56" t="s">
        <v>12</v>
      </c>
      <c r="L647" s="218" t="s">
        <v>13</v>
      </c>
      <c r="M647" s="56" t="s">
        <v>14</v>
      </c>
      <c r="N647" s="56" t="s">
        <v>3</v>
      </c>
      <c r="O647" s="218" t="s">
        <v>13</v>
      </c>
      <c r="P647" s="56" t="s">
        <v>14</v>
      </c>
      <c r="Q647" s="56" t="s">
        <v>3</v>
      </c>
      <c r="R647" s="401"/>
    </row>
    <row r="648" spans="1:21" s="110" customFormat="1" ht="12.75" customHeight="1">
      <c r="A648" s="109">
        <v>1</v>
      </c>
      <c r="B648" s="63" t="s">
        <v>175</v>
      </c>
      <c r="C648" s="13" t="s">
        <v>2010</v>
      </c>
      <c r="D648" s="58" t="s">
        <v>2011</v>
      </c>
      <c r="E648" s="13" t="s">
        <v>594</v>
      </c>
      <c r="F648" s="114" t="s">
        <v>177</v>
      </c>
      <c r="G648" s="13" t="s">
        <v>1649</v>
      </c>
      <c r="H648" s="13" t="s">
        <v>2012</v>
      </c>
      <c r="I648" s="13" t="s">
        <v>2013</v>
      </c>
      <c r="J648" s="13" t="s">
        <v>444</v>
      </c>
      <c r="K648" s="66">
        <v>55</v>
      </c>
      <c r="L648" s="221">
        <v>200000</v>
      </c>
      <c r="M648" s="221">
        <v>0</v>
      </c>
      <c r="N648" s="221">
        <f t="shared" ref="N648:N655" si="132">L648+M648</f>
        <v>200000</v>
      </c>
      <c r="O648" s="221">
        <v>200000</v>
      </c>
      <c r="P648" s="221">
        <v>0</v>
      </c>
      <c r="Q648" s="221">
        <f t="shared" ref="Q648:Q661" si="133">O648+P648</f>
        <v>200000</v>
      </c>
      <c r="R648" s="89" t="s">
        <v>507</v>
      </c>
      <c r="S648" s="104" t="s">
        <v>5154</v>
      </c>
    </row>
    <row r="649" spans="1:21" s="110" customFormat="1" ht="12.75" customHeight="1">
      <c r="A649" s="109">
        <v>2</v>
      </c>
      <c r="B649" s="63" t="s">
        <v>175</v>
      </c>
      <c r="C649" s="13" t="s">
        <v>2014</v>
      </c>
      <c r="D649" s="13" t="s">
        <v>2015</v>
      </c>
      <c r="E649" s="13" t="s">
        <v>2016</v>
      </c>
      <c r="F649" s="114" t="s">
        <v>177</v>
      </c>
      <c r="G649" s="13" t="s">
        <v>1649</v>
      </c>
      <c r="H649" s="13" t="s">
        <v>2017</v>
      </c>
      <c r="I649" s="13" t="s">
        <v>2018</v>
      </c>
      <c r="J649" s="13" t="s">
        <v>220</v>
      </c>
      <c r="K649" s="64">
        <v>35</v>
      </c>
      <c r="L649" s="221">
        <v>38000</v>
      </c>
      <c r="M649" s="221">
        <v>52000</v>
      </c>
      <c r="N649" s="221">
        <f t="shared" si="132"/>
        <v>90000</v>
      </c>
      <c r="O649" s="221">
        <v>38000</v>
      </c>
      <c r="P649" s="221">
        <v>52000</v>
      </c>
      <c r="Q649" s="221">
        <f t="shared" si="133"/>
        <v>90000</v>
      </c>
      <c r="R649" s="89" t="s">
        <v>507</v>
      </c>
      <c r="S649" s="104" t="s">
        <v>5091</v>
      </c>
    </row>
    <row r="650" spans="1:21" s="110" customFormat="1" ht="12.75" customHeight="1">
      <c r="A650" s="109">
        <v>3</v>
      </c>
      <c r="B650" s="63" t="s">
        <v>175</v>
      </c>
      <c r="C650" s="13" t="s">
        <v>2019</v>
      </c>
      <c r="D650" s="13" t="s">
        <v>2020</v>
      </c>
      <c r="E650" s="13"/>
      <c r="F650" s="114" t="s">
        <v>177</v>
      </c>
      <c r="G650" s="13" t="s">
        <v>1649</v>
      </c>
      <c r="H650" s="13" t="s">
        <v>2021</v>
      </c>
      <c r="I650" s="13" t="s">
        <v>2022</v>
      </c>
      <c r="J650" s="13" t="s">
        <v>444</v>
      </c>
      <c r="K650" s="60">
        <v>50</v>
      </c>
      <c r="L650" s="221">
        <v>105000</v>
      </c>
      <c r="M650" s="221">
        <v>0</v>
      </c>
      <c r="N650" s="221">
        <f t="shared" si="132"/>
        <v>105000</v>
      </c>
      <c r="O650" s="221">
        <v>105000</v>
      </c>
      <c r="P650" s="221">
        <v>0</v>
      </c>
      <c r="Q650" s="221">
        <f t="shared" si="133"/>
        <v>105000</v>
      </c>
      <c r="R650" s="89" t="s">
        <v>507</v>
      </c>
      <c r="S650" s="104" t="s">
        <v>5091</v>
      </c>
    </row>
    <row r="651" spans="1:21" s="110" customFormat="1" ht="12.75" customHeight="1">
      <c r="A651" s="109">
        <v>4</v>
      </c>
      <c r="B651" s="63" t="s">
        <v>175</v>
      </c>
      <c r="C651" s="13" t="s">
        <v>2023</v>
      </c>
      <c r="D651" s="13" t="s">
        <v>1891</v>
      </c>
      <c r="E651" s="13"/>
      <c r="F651" s="114" t="s">
        <v>177</v>
      </c>
      <c r="G651" s="13" t="s">
        <v>1649</v>
      </c>
      <c r="H651" s="13" t="s">
        <v>2024</v>
      </c>
      <c r="I651" s="13" t="s">
        <v>2025</v>
      </c>
      <c r="J651" s="13" t="s">
        <v>241</v>
      </c>
      <c r="K651" s="60">
        <v>30</v>
      </c>
      <c r="L651" s="221">
        <v>76000</v>
      </c>
      <c r="M651" s="221">
        <v>0</v>
      </c>
      <c r="N651" s="221">
        <f t="shared" si="132"/>
        <v>76000</v>
      </c>
      <c r="O651" s="221">
        <v>76000</v>
      </c>
      <c r="P651" s="221">
        <v>0</v>
      </c>
      <c r="Q651" s="221">
        <f t="shared" si="133"/>
        <v>76000</v>
      </c>
      <c r="R651" s="89" t="s">
        <v>507</v>
      </c>
      <c r="S651" s="104" t="s">
        <v>5092</v>
      </c>
    </row>
    <row r="652" spans="1:21" s="110" customFormat="1" ht="12.75" customHeight="1">
      <c r="A652" s="109">
        <v>5</v>
      </c>
      <c r="B652" s="63" t="s">
        <v>175</v>
      </c>
      <c r="C652" s="13" t="s">
        <v>2026</v>
      </c>
      <c r="D652" s="13" t="s">
        <v>2001</v>
      </c>
      <c r="E652" s="13" t="s">
        <v>17</v>
      </c>
      <c r="F652" s="114" t="s">
        <v>177</v>
      </c>
      <c r="G652" s="13" t="s">
        <v>1649</v>
      </c>
      <c r="H652" s="13" t="s">
        <v>2027</v>
      </c>
      <c r="I652" s="13" t="s">
        <v>2028</v>
      </c>
      <c r="J652" s="13" t="s">
        <v>241</v>
      </c>
      <c r="K652" s="60">
        <v>5</v>
      </c>
      <c r="L652" s="221">
        <v>24000</v>
      </c>
      <c r="M652" s="221">
        <v>0</v>
      </c>
      <c r="N652" s="221">
        <f t="shared" si="132"/>
        <v>24000</v>
      </c>
      <c r="O652" s="221">
        <v>24000</v>
      </c>
      <c r="P652" s="221">
        <v>0</v>
      </c>
      <c r="Q652" s="221">
        <f t="shared" si="133"/>
        <v>24000</v>
      </c>
      <c r="R652" s="89" t="s">
        <v>507</v>
      </c>
      <c r="S652" s="104" t="s">
        <v>5093</v>
      </c>
    </row>
    <row r="653" spans="1:21" s="110" customFormat="1" ht="12.75" customHeight="1">
      <c r="A653" s="109">
        <v>6</v>
      </c>
      <c r="B653" s="63" t="s">
        <v>175</v>
      </c>
      <c r="C653" s="13" t="s">
        <v>2029</v>
      </c>
      <c r="D653" s="13" t="s">
        <v>2030</v>
      </c>
      <c r="E653" s="13" t="s">
        <v>287</v>
      </c>
      <c r="F653" s="114" t="s">
        <v>177</v>
      </c>
      <c r="G653" s="13" t="s">
        <v>1649</v>
      </c>
      <c r="H653" s="13" t="s">
        <v>2031</v>
      </c>
      <c r="I653" s="13" t="s">
        <v>2032</v>
      </c>
      <c r="J653" s="13" t="s">
        <v>220</v>
      </c>
      <c r="K653" s="60">
        <v>25</v>
      </c>
      <c r="L653" s="221">
        <v>29900</v>
      </c>
      <c r="M653" s="221">
        <v>0</v>
      </c>
      <c r="N653" s="221">
        <f t="shared" si="132"/>
        <v>29900</v>
      </c>
      <c r="O653" s="221">
        <v>29900</v>
      </c>
      <c r="P653" s="221">
        <v>0</v>
      </c>
      <c r="Q653" s="221">
        <f t="shared" si="133"/>
        <v>29900</v>
      </c>
      <c r="R653" s="89" t="s">
        <v>507</v>
      </c>
      <c r="S653" s="104" t="s">
        <v>5094</v>
      </c>
    </row>
    <row r="654" spans="1:21" s="110" customFormat="1" ht="12.75" customHeight="1">
      <c r="A654" s="109">
        <v>7</v>
      </c>
      <c r="B654" s="63" t="s">
        <v>175</v>
      </c>
      <c r="C654" s="13" t="s">
        <v>2033</v>
      </c>
      <c r="D654" s="13" t="s">
        <v>2001</v>
      </c>
      <c r="E654" s="13" t="s">
        <v>18</v>
      </c>
      <c r="F654" s="114" t="s">
        <v>177</v>
      </c>
      <c r="G654" s="13" t="s">
        <v>1649</v>
      </c>
      <c r="H654" s="13" t="s">
        <v>2034</v>
      </c>
      <c r="I654" s="13" t="s">
        <v>2035</v>
      </c>
      <c r="J654" s="13" t="s">
        <v>241</v>
      </c>
      <c r="K654" s="60">
        <v>21</v>
      </c>
      <c r="L654" s="221">
        <v>18000</v>
      </c>
      <c r="M654" s="221">
        <v>0</v>
      </c>
      <c r="N654" s="221">
        <f t="shared" si="132"/>
        <v>18000</v>
      </c>
      <c r="O654" s="221">
        <v>18000</v>
      </c>
      <c r="P654" s="221">
        <v>0</v>
      </c>
      <c r="Q654" s="221">
        <f t="shared" si="133"/>
        <v>18000</v>
      </c>
      <c r="R654" s="89" t="s">
        <v>507</v>
      </c>
      <c r="S654" s="104" t="s">
        <v>5095</v>
      </c>
    </row>
    <row r="655" spans="1:21" ht="12.75" customHeight="1">
      <c r="A655" s="60">
        <v>8</v>
      </c>
      <c r="B655" s="63" t="s">
        <v>175</v>
      </c>
      <c r="C655" s="13" t="s">
        <v>1849</v>
      </c>
      <c r="D655" s="13" t="s">
        <v>1716</v>
      </c>
      <c r="E655" s="13"/>
      <c r="F655" s="13" t="s">
        <v>177</v>
      </c>
      <c r="G655" s="13" t="s">
        <v>1649</v>
      </c>
      <c r="H655" s="13" t="s">
        <v>2036</v>
      </c>
      <c r="I655" s="13" t="s">
        <v>2037</v>
      </c>
      <c r="J655" s="13" t="s">
        <v>220</v>
      </c>
      <c r="K655" s="60">
        <v>14</v>
      </c>
      <c r="L655" s="221">
        <v>2795</v>
      </c>
      <c r="M655" s="221">
        <v>1852</v>
      </c>
      <c r="N655" s="221">
        <f t="shared" si="132"/>
        <v>4647</v>
      </c>
      <c r="O655" s="221">
        <v>2795</v>
      </c>
      <c r="P655" s="221">
        <v>1852</v>
      </c>
      <c r="Q655" s="221">
        <f t="shared" si="133"/>
        <v>4647</v>
      </c>
      <c r="R655" s="60" t="s">
        <v>507</v>
      </c>
      <c r="S655" s="104" t="s">
        <v>5096</v>
      </c>
    </row>
    <row r="656" spans="1:21" ht="12.75" customHeight="1">
      <c r="A656" s="60">
        <v>9</v>
      </c>
      <c r="B656" s="63" t="s">
        <v>175</v>
      </c>
      <c r="C656" s="13" t="s">
        <v>2038</v>
      </c>
      <c r="D656" s="13" t="s">
        <v>1865</v>
      </c>
      <c r="E656" s="13" t="s">
        <v>1074</v>
      </c>
      <c r="F656" s="13" t="s">
        <v>177</v>
      </c>
      <c r="G656" s="13" t="s">
        <v>1649</v>
      </c>
      <c r="H656" s="13" t="s">
        <v>2039</v>
      </c>
      <c r="I656" s="13" t="s">
        <v>2040</v>
      </c>
      <c r="J656" s="13" t="s">
        <v>241</v>
      </c>
      <c r="K656" s="60">
        <v>7</v>
      </c>
      <c r="L656" s="221">
        <v>11500</v>
      </c>
      <c r="M656" s="221">
        <v>0</v>
      </c>
      <c r="N656" s="221">
        <v>11500</v>
      </c>
      <c r="O656" s="221">
        <v>11500</v>
      </c>
      <c r="P656" s="221">
        <v>0</v>
      </c>
      <c r="Q656" s="221">
        <f t="shared" si="133"/>
        <v>11500</v>
      </c>
      <c r="R656" s="60" t="s">
        <v>507</v>
      </c>
      <c r="S656" s="104" t="s">
        <v>5097</v>
      </c>
    </row>
    <row r="657" spans="1:21" ht="12.75" customHeight="1">
      <c r="A657" s="60">
        <v>10</v>
      </c>
      <c r="B657" s="63" t="s">
        <v>175</v>
      </c>
      <c r="C657" s="13" t="s">
        <v>1849</v>
      </c>
      <c r="D657" s="13" t="s">
        <v>1720</v>
      </c>
      <c r="E657" s="13" t="s">
        <v>2041</v>
      </c>
      <c r="F657" s="13" t="s">
        <v>177</v>
      </c>
      <c r="G657" s="13" t="s">
        <v>1649</v>
      </c>
      <c r="H657" s="13" t="s">
        <v>2042</v>
      </c>
      <c r="I657" s="13" t="s">
        <v>2043</v>
      </c>
      <c r="J657" s="13" t="s">
        <v>2044</v>
      </c>
      <c r="K657" s="60">
        <v>16</v>
      </c>
      <c r="L657" s="221">
        <v>6000</v>
      </c>
      <c r="M657" s="221">
        <v>0</v>
      </c>
      <c r="N657" s="221">
        <v>6000</v>
      </c>
      <c r="O657" s="221">
        <v>6000</v>
      </c>
      <c r="P657" s="221">
        <v>0</v>
      </c>
      <c r="Q657" s="221">
        <f t="shared" si="133"/>
        <v>6000</v>
      </c>
      <c r="R657" s="60" t="s">
        <v>507</v>
      </c>
      <c r="S657" s="104" t="s">
        <v>5098</v>
      </c>
    </row>
    <row r="658" spans="1:21" ht="12.75" customHeight="1">
      <c r="A658" s="60">
        <v>11</v>
      </c>
      <c r="B658" s="63" t="s">
        <v>175</v>
      </c>
      <c r="C658" s="13" t="s">
        <v>1849</v>
      </c>
      <c r="D658" s="13" t="s">
        <v>2045</v>
      </c>
      <c r="E658" s="13"/>
      <c r="F658" s="13" t="s">
        <v>177</v>
      </c>
      <c r="G658" s="13" t="s">
        <v>1649</v>
      </c>
      <c r="H658" s="13" t="s">
        <v>2046</v>
      </c>
      <c r="I658" s="13" t="s">
        <v>2047</v>
      </c>
      <c r="J658" s="13" t="s">
        <v>241</v>
      </c>
      <c r="K658" s="60">
        <v>16</v>
      </c>
      <c r="L658" s="221">
        <v>5500</v>
      </c>
      <c r="M658" s="221">
        <v>0</v>
      </c>
      <c r="N658" s="221">
        <v>5500</v>
      </c>
      <c r="O658" s="221">
        <v>5500</v>
      </c>
      <c r="P658" s="221">
        <v>0</v>
      </c>
      <c r="Q658" s="221">
        <f t="shared" si="133"/>
        <v>5500</v>
      </c>
      <c r="R658" s="60" t="s">
        <v>507</v>
      </c>
      <c r="S658" s="104" t="s">
        <v>5099</v>
      </c>
    </row>
    <row r="659" spans="1:21" ht="12.75" customHeight="1">
      <c r="A659" s="60">
        <v>12</v>
      </c>
      <c r="B659" s="63" t="s">
        <v>175</v>
      </c>
      <c r="C659" s="13" t="s">
        <v>2048</v>
      </c>
      <c r="D659" s="13" t="s">
        <v>2049</v>
      </c>
      <c r="E659" s="13" t="s">
        <v>1074</v>
      </c>
      <c r="F659" s="13" t="s">
        <v>177</v>
      </c>
      <c r="G659" s="13" t="s">
        <v>1649</v>
      </c>
      <c r="H659" s="13" t="s">
        <v>2050</v>
      </c>
      <c r="I659" s="13" t="s">
        <v>2051</v>
      </c>
      <c r="J659" s="13" t="s">
        <v>220</v>
      </c>
      <c r="K659" s="60">
        <v>10</v>
      </c>
      <c r="L659" s="221">
        <v>2100</v>
      </c>
      <c r="M659" s="221">
        <v>0</v>
      </c>
      <c r="N659" s="221">
        <v>2100</v>
      </c>
      <c r="O659" s="221">
        <v>2100</v>
      </c>
      <c r="P659" s="221">
        <v>0</v>
      </c>
      <c r="Q659" s="221">
        <f t="shared" si="133"/>
        <v>2100</v>
      </c>
      <c r="R659" s="60" t="s">
        <v>507</v>
      </c>
      <c r="S659" s="104" t="s">
        <v>5100</v>
      </c>
    </row>
    <row r="660" spans="1:21" ht="12.75" customHeight="1">
      <c r="A660" s="60">
        <v>13</v>
      </c>
      <c r="B660" s="63" t="s">
        <v>175</v>
      </c>
      <c r="C660" s="13" t="s">
        <v>2052</v>
      </c>
      <c r="D660" s="13" t="s">
        <v>1772</v>
      </c>
      <c r="E660" s="13"/>
      <c r="F660" s="13" t="s">
        <v>177</v>
      </c>
      <c r="G660" s="13" t="s">
        <v>1649</v>
      </c>
      <c r="H660" s="13" t="s">
        <v>2053</v>
      </c>
      <c r="I660" s="13" t="s">
        <v>2054</v>
      </c>
      <c r="J660" s="13" t="s">
        <v>220</v>
      </c>
      <c r="K660" s="60">
        <v>10</v>
      </c>
      <c r="L660" s="221">
        <v>11000</v>
      </c>
      <c r="M660" s="221">
        <v>0</v>
      </c>
      <c r="N660" s="221">
        <v>11000</v>
      </c>
      <c r="O660" s="221">
        <v>11000</v>
      </c>
      <c r="P660" s="221">
        <v>0</v>
      </c>
      <c r="Q660" s="221">
        <f t="shared" si="133"/>
        <v>11000</v>
      </c>
      <c r="R660" s="60" t="s">
        <v>507</v>
      </c>
      <c r="S660" s="104" t="s">
        <v>5101</v>
      </c>
    </row>
    <row r="661" spans="1:21" ht="12.75" customHeight="1">
      <c r="A661" s="60">
        <v>14</v>
      </c>
      <c r="B661" s="63" t="s">
        <v>175</v>
      </c>
      <c r="C661" s="134" t="s">
        <v>2055</v>
      </c>
      <c r="D661" s="13" t="s">
        <v>2056</v>
      </c>
      <c r="E661" s="13" t="s">
        <v>2057</v>
      </c>
      <c r="F661" s="13" t="s">
        <v>177</v>
      </c>
      <c r="G661" s="13" t="s">
        <v>1649</v>
      </c>
      <c r="H661" s="134" t="s">
        <v>2058</v>
      </c>
      <c r="I661" s="197">
        <v>2960551</v>
      </c>
      <c r="J661" s="13" t="s">
        <v>2044</v>
      </c>
      <c r="K661" s="60">
        <v>27</v>
      </c>
      <c r="L661" s="221">
        <v>25900</v>
      </c>
      <c r="M661" s="221">
        <v>0</v>
      </c>
      <c r="N661" s="221">
        <v>25900</v>
      </c>
      <c r="O661" s="221">
        <v>25900</v>
      </c>
      <c r="P661" s="221">
        <v>0</v>
      </c>
      <c r="Q661" s="221">
        <f t="shared" si="133"/>
        <v>25900</v>
      </c>
      <c r="R661" s="60" t="s">
        <v>507</v>
      </c>
      <c r="S661" s="104" t="s">
        <v>5102</v>
      </c>
    </row>
    <row r="662" spans="1:21" ht="12.75" customHeight="1">
      <c r="A662" s="402"/>
      <c r="B662" s="402"/>
      <c r="C662" s="402"/>
      <c r="D662" s="402"/>
      <c r="E662" s="402"/>
      <c r="F662" s="402"/>
      <c r="G662" s="402"/>
      <c r="H662" s="402"/>
      <c r="I662" s="402"/>
      <c r="J662" s="402"/>
      <c r="K662" s="402"/>
      <c r="L662" s="224">
        <f t="shared" ref="L662:Q662" si="134">SUM(L648:L661)</f>
        <v>555695</v>
      </c>
      <c r="M662" s="224">
        <f t="shared" si="134"/>
        <v>53852</v>
      </c>
      <c r="N662" s="224">
        <f t="shared" si="134"/>
        <v>609547</v>
      </c>
      <c r="O662" s="224">
        <f t="shared" si="134"/>
        <v>555695</v>
      </c>
      <c r="P662" s="224">
        <f t="shared" si="134"/>
        <v>53852</v>
      </c>
      <c r="Q662" s="224">
        <f t="shared" si="134"/>
        <v>609547</v>
      </c>
      <c r="R662" s="223"/>
      <c r="U662" s="38"/>
    </row>
    <row r="663" spans="1:21" ht="36" customHeight="1">
      <c r="A663" s="404"/>
      <c r="B663" s="404"/>
      <c r="C663" s="404"/>
      <c r="D663" s="404"/>
      <c r="E663" s="404"/>
      <c r="F663" s="404"/>
      <c r="G663" s="404"/>
      <c r="H663" s="404"/>
      <c r="I663" s="404"/>
      <c r="J663" s="404"/>
      <c r="K663" s="404"/>
      <c r="L663" s="252"/>
      <c r="M663" s="253"/>
      <c r="N663" s="253"/>
      <c r="O663" s="253"/>
      <c r="P663" s="253"/>
      <c r="Q663" s="253"/>
    </row>
    <row r="664" spans="1:21" ht="31.5" customHeight="1">
      <c r="A664" s="55" t="s">
        <v>3873</v>
      </c>
      <c r="B664" s="399" t="s">
        <v>2059</v>
      </c>
      <c r="C664" s="399"/>
      <c r="D664" s="399"/>
      <c r="E664" s="399"/>
      <c r="F664" s="399"/>
      <c r="G664" s="399"/>
      <c r="H664" s="399"/>
      <c r="I664" s="399"/>
      <c r="J664" s="399"/>
      <c r="K664" s="399"/>
      <c r="L664" s="400" t="s">
        <v>648</v>
      </c>
      <c r="M664" s="400"/>
      <c r="N664" s="400"/>
      <c r="O664" s="400" t="s">
        <v>649</v>
      </c>
      <c r="P664" s="400"/>
      <c r="Q664" s="400"/>
      <c r="R664" s="401" t="s">
        <v>20</v>
      </c>
    </row>
    <row r="665" spans="1:21" ht="41.4">
      <c r="A665" s="56" t="s">
        <v>7</v>
      </c>
      <c r="B665" s="57" t="s">
        <v>29</v>
      </c>
      <c r="C665" s="57" t="s">
        <v>4</v>
      </c>
      <c r="D665" s="58" t="s">
        <v>5</v>
      </c>
      <c r="E665" s="58" t="s">
        <v>6</v>
      </c>
      <c r="F665" s="58" t="s">
        <v>8</v>
      </c>
      <c r="G665" s="58" t="s">
        <v>9</v>
      </c>
      <c r="H665" s="58" t="s">
        <v>22</v>
      </c>
      <c r="I665" s="58" t="s">
        <v>10</v>
      </c>
      <c r="J665" s="58" t="s">
        <v>11</v>
      </c>
      <c r="K665" s="56" t="s">
        <v>12</v>
      </c>
      <c r="L665" s="218" t="s">
        <v>13</v>
      </c>
      <c r="M665" s="56" t="s">
        <v>14</v>
      </c>
      <c r="N665" s="56" t="s">
        <v>3</v>
      </c>
      <c r="O665" s="218" t="s">
        <v>13</v>
      </c>
      <c r="P665" s="56" t="s">
        <v>14</v>
      </c>
      <c r="Q665" s="56" t="s">
        <v>3</v>
      </c>
      <c r="R665" s="401"/>
    </row>
    <row r="666" spans="1:21" ht="12.75" customHeight="1">
      <c r="A666" s="60">
        <v>1</v>
      </c>
      <c r="B666" s="134" t="s">
        <v>2060</v>
      </c>
      <c r="C666" s="60" t="s">
        <v>2061</v>
      </c>
      <c r="D666" s="134" t="s">
        <v>2062</v>
      </c>
      <c r="E666" s="134" t="s">
        <v>307</v>
      </c>
      <c r="F666" s="134" t="s">
        <v>177</v>
      </c>
      <c r="G666" s="134" t="s">
        <v>1649</v>
      </c>
      <c r="H666" s="134" t="s">
        <v>2063</v>
      </c>
      <c r="I666" s="134" t="s">
        <v>2064</v>
      </c>
      <c r="J666" s="134" t="s">
        <v>241</v>
      </c>
      <c r="K666" s="254">
        <v>18</v>
      </c>
      <c r="L666" s="241">
        <v>26000</v>
      </c>
      <c r="M666" s="241">
        <v>0</v>
      </c>
      <c r="N666" s="239">
        <f>L666+M666</f>
        <v>26000</v>
      </c>
      <c r="O666" s="241">
        <v>26000</v>
      </c>
      <c r="P666" s="241">
        <v>0</v>
      </c>
      <c r="Q666" s="239">
        <f>O666+P666</f>
        <v>26000</v>
      </c>
      <c r="R666" s="60" t="s">
        <v>507</v>
      </c>
    </row>
    <row r="667" spans="1:21" ht="12.75" customHeight="1">
      <c r="A667" s="60">
        <v>2</v>
      </c>
      <c r="B667" s="134" t="s">
        <v>2060</v>
      </c>
      <c r="C667" s="60" t="s">
        <v>2061</v>
      </c>
      <c r="D667" s="134" t="s">
        <v>2001</v>
      </c>
      <c r="E667" s="134" t="s">
        <v>26</v>
      </c>
      <c r="F667" s="134" t="s">
        <v>177</v>
      </c>
      <c r="G667" s="134" t="s">
        <v>1649</v>
      </c>
      <c r="H667" s="134" t="s">
        <v>2065</v>
      </c>
      <c r="I667" s="134" t="s">
        <v>2066</v>
      </c>
      <c r="J667" s="134" t="s">
        <v>241</v>
      </c>
      <c r="K667" s="254">
        <v>25</v>
      </c>
      <c r="L667" s="241">
        <v>41000</v>
      </c>
      <c r="M667" s="241">
        <v>0</v>
      </c>
      <c r="N667" s="239">
        <f>L667+M667</f>
        <v>41000</v>
      </c>
      <c r="O667" s="241">
        <v>41000</v>
      </c>
      <c r="P667" s="241">
        <v>0</v>
      </c>
      <c r="Q667" s="239">
        <f>O667+P667</f>
        <v>41000</v>
      </c>
      <c r="R667" s="60" t="s">
        <v>507</v>
      </c>
    </row>
    <row r="668" spans="1:21" ht="13.8">
      <c r="A668" s="402"/>
      <c r="B668" s="402"/>
      <c r="C668" s="402"/>
      <c r="D668" s="402"/>
      <c r="E668" s="402"/>
      <c r="F668" s="402"/>
      <c r="G668" s="402"/>
      <c r="H668" s="402"/>
      <c r="I668" s="402"/>
      <c r="J668" s="402"/>
      <c r="K668" s="402"/>
      <c r="L668" s="224">
        <f t="shared" ref="L668:Q668" si="135">SUM(L666:L667)</f>
        <v>67000</v>
      </c>
      <c r="M668" s="224">
        <f t="shared" si="135"/>
        <v>0</v>
      </c>
      <c r="N668" s="224">
        <f t="shared" si="135"/>
        <v>67000</v>
      </c>
      <c r="O668" s="224">
        <f t="shared" si="135"/>
        <v>67000</v>
      </c>
      <c r="P668" s="224">
        <f t="shared" si="135"/>
        <v>0</v>
      </c>
      <c r="Q668" s="224">
        <f t="shared" si="135"/>
        <v>67000</v>
      </c>
      <c r="R668" s="223"/>
      <c r="U668" s="38"/>
    </row>
    <row r="669" spans="1:21" ht="36" customHeight="1">
      <c r="A669" s="403"/>
      <c r="B669" s="403"/>
      <c r="C669" s="403"/>
      <c r="D669" s="403"/>
      <c r="E669" s="403"/>
      <c r="F669" s="403"/>
      <c r="G669" s="403"/>
      <c r="H669" s="403"/>
      <c r="I669" s="403"/>
      <c r="J669" s="403"/>
      <c r="K669" s="403"/>
      <c r="L669" s="403"/>
      <c r="M669" s="403"/>
      <c r="N669" s="403"/>
      <c r="O669" s="403"/>
      <c r="P669" s="403"/>
      <c r="Q669" s="403"/>
    </row>
    <row r="670" spans="1:21" ht="31.5" customHeight="1">
      <c r="A670" s="55" t="s">
        <v>3878</v>
      </c>
      <c r="B670" s="399" t="s">
        <v>2067</v>
      </c>
      <c r="C670" s="399"/>
      <c r="D670" s="399"/>
      <c r="E670" s="399"/>
      <c r="F670" s="399"/>
      <c r="G670" s="399"/>
      <c r="H670" s="399"/>
      <c r="I670" s="399"/>
      <c r="J670" s="399"/>
      <c r="K670" s="399"/>
      <c r="L670" s="400" t="s">
        <v>648</v>
      </c>
      <c r="M670" s="400"/>
      <c r="N670" s="400"/>
      <c r="O670" s="400" t="s">
        <v>649</v>
      </c>
      <c r="P670" s="400"/>
      <c r="Q670" s="400"/>
      <c r="R670" s="401" t="s">
        <v>20</v>
      </c>
    </row>
    <row r="671" spans="1:21" ht="37.5" customHeight="1">
      <c r="A671" s="56" t="s">
        <v>7</v>
      </c>
      <c r="B671" s="57" t="s">
        <v>29</v>
      </c>
      <c r="C671" s="57" t="s">
        <v>4</v>
      </c>
      <c r="D671" s="58" t="s">
        <v>5</v>
      </c>
      <c r="E671" s="58" t="s">
        <v>6</v>
      </c>
      <c r="F671" s="58" t="s">
        <v>8</v>
      </c>
      <c r="G671" s="58" t="s">
        <v>9</v>
      </c>
      <c r="H671" s="58" t="s">
        <v>22</v>
      </c>
      <c r="I671" s="58" t="s">
        <v>10</v>
      </c>
      <c r="J671" s="58" t="s">
        <v>11</v>
      </c>
      <c r="K671" s="56" t="s">
        <v>12</v>
      </c>
      <c r="L671" s="218" t="s">
        <v>13</v>
      </c>
      <c r="M671" s="56" t="s">
        <v>14</v>
      </c>
      <c r="N671" s="56" t="s">
        <v>15</v>
      </c>
      <c r="O671" s="218" t="s">
        <v>13</v>
      </c>
      <c r="P671" s="56" t="s">
        <v>14</v>
      </c>
      <c r="Q671" s="56" t="s">
        <v>15</v>
      </c>
      <c r="R671" s="401"/>
    </row>
    <row r="672" spans="1:21" ht="12.75" customHeight="1">
      <c r="A672" s="60">
        <v>1</v>
      </c>
      <c r="B672" s="255" t="s">
        <v>2091</v>
      </c>
      <c r="C672" s="60" t="s">
        <v>1049</v>
      </c>
      <c r="D672" s="256" t="s">
        <v>2068</v>
      </c>
      <c r="E672" s="134" t="s">
        <v>2069</v>
      </c>
      <c r="F672" s="255" t="s">
        <v>177</v>
      </c>
      <c r="G672" s="134" t="s">
        <v>1649</v>
      </c>
      <c r="H672" s="134" t="s">
        <v>2070</v>
      </c>
      <c r="I672" s="134" t="s">
        <v>2071</v>
      </c>
      <c r="J672" s="134" t="s">
        <v>241</v>
      </c>
      <c r="K672" s="254">
        <v>10</v>
      </c>
      <c r="L672" s="241">
        <v>13939</v>
      </c>
      <c r="M672" s="241">
        <v>0</v>
      </c>
      <c r="N672" s="239">
        <f>L672+M672</f>
        <v>13939</v>
      </c>
      <c r="O672" s="241">
        <v>13939</v>
      </c>
      <c r="P672" s="241">
        <v>0</v>
      </c>
      <c r="Q672" s="239">
        <f>O672+P672</f>
        <v>13939</v>
      </c>
      <c r="R672" s="60" t="s">
        <v>507</v>
      </c>
    </row>
    <row r="673" spans="1:21" ht="12.75" customHeight="1">
      <c r="A673" s="60">
        <v>2</v>
      </c>
      <c r="B673" s="255" t="s">
        <v>2091</v>
      </c>
      <c r="C673" s="60" t="s">
        <v>1049</v>
      </c>
      <c r="D673" s="257" t="s">
        <v>2068</v>
      </c>
      <c r="E673" s="257" t="s">
        <v>2069</v>
      </c>
      <c r="F673" s="257" t="s">
        <v>177</v>
      </c>
      <c r="G673" s="134" t="s">
        <v>1649</v>
      </c>
      <c r="H673" s="134" t="s">
        <v>2072</v>
      </c>
      <c r="I673" s="134" t="s">
        <v>2073</v>
      </c>
      <c r="J673" s="134" t="s">
        <v>220</v>
      </c>
      <c r="K673" s="254">
        <v>3</v>
      </c>
      <c r="L673" s="241">
        <v>700</v>
      </c>
      <c r="M673" s="241">
        <v>300</v>
      </c>
      <c r="N673" s="239">
        <v>1000</v>
      </c>
      <c r="O673" s="241">
        <v>700</v>
      </c>
      <c r="P673" s="241">
        <v>300</v>
      </c>
      <c r="Q673" s="239">
        <v>1000</v>
      </c>
      <c r="R673" s="60" t="s">
        <v>507</v>
      </c>
    </row>
    <row r="674" spans="1:21" ht="13.8">
      <c r="A674" s="402"/>
      <c r="B674" s="402"/>
      <c r="C674" s="402"/>
      <c r="D674" s="402"/>
      <c r="E674" s="402"/>
      <c r="F674" s="402"/>
      <c r="G674" s="402"/>
      <c r="H674" s="402"/>
      <c r="I674" s="402"/>
      <c r="J674" s="402"/>
      <c r="K674" s="402"/>
      <c r="L674" s="258">
        <f t="shared" ref="L674:Q674" si="136">SUM(L672:L673)</f>
        <v>14639</v>
      </c>
      <c r="M674" s="258">
        <f t="shared" si="136"/>
        <v>300</v>
      </c>
      <c r="N674" s="258">
        <f t="shared" si="136"/>
        <v>14939</v>
      </c>
      <c r="O674" s="258">
        <f t="shared" si="136"/>
        <v>14639</v>
      </c>
      <c r="P674" s="258">
        <f t="shared" si="136"/>
        <v>300</v>
      </c>
      <c r="Q674" s="258">
        <f t="shared" si="136"/>
        <v>14939</v>
      </c>
      <c r="R674" s="223"/>
      <c r="U674" s="38"/>
    </row>
    <row r="675" spans="1:21" ht="36" customHeight="1">
      <c r="A675" s="403"/>
      <c r="B675" s="403"/>
      <c r="C675" s="403"/>
      <c r="D675" s="403"/>
      <c r="E675" s="403"/>
      <c r="F675" s="403"/>
      <c r="G675" s="403"/>
      <c r="H675" s="403"/>
      <c r="I675" s="403"/>
      <c r="J675" s="403"/>
      <c r="K675" s="403"/>
      <c r="L675" s="403"/>
      <c r="M675" s="403"/>
      <c r="N675" s="403"/>
      <c r="O675" s="403"/>
      <c r="P675" s="403"/>
      <c r="Q675" s="403"/>
    </row>
    <row r="676" spans="1:21" ht="31.5" customHeight="1">
      <c r="A676" s="55" t="s">
        <v>3883</v>
      </c>
      <c r="B676" s="399" t="s">
        <v>2074</v>
      </c>
      <c r="C676" s="399"/>
      <c r="D676" s="399"/>
      <c r="E676" s="399"/>
      <c r="F676" s="399"/>
      <c r="G676" s="399"/>
      <c r="H676" s="399"/>
      <c r="I676" s="399"/>
      <c r="J676" s="399"/>
      <c r="K676" s="399"/>
      <c r="L676" s="400" t="s">
        <v>648</v>
      </c>
      <c r="M676" s="400"/>
      <c r="N676" s="400"/>
      <c r="O676" s="400" t="s">
        <v>649</v>
      </c>
      <c r="P676" s="400"/>
      <c r="Q676" s="400"/>
      <c r="R676" s="401" t="s">
        <v>20</v>
      </c>
    </row>
    <row r="677" spans="1:21" ht="37.5" customHeight="1">
      <c r="A677" s="56" t="s">
        <v>7</v>
      </c>
      <c r="B677" s="57" t="s">
        <v>29</v>
      </c>
      <c r="C677" s="57" t="s">
        <v>4</v>
      </c>
      <c r="D677" s="58" t="s">
        <v>5</v>
      </c>
      <c r="E677" s="58" t="s">
        <v>6</v>
      </c>
      <c r="F677" s="58" t="s">
        <v>8</v>
      </c>
      <c r="G677" s="58" t="s">
        <v>9</v>
      </c>
      <c r="H677" s="58" t="s">
        <v>22</v>
      </c>
      <c r="I677" s="58" t="s">
        <v>10</v>
      </c>
      <c r="J677" s="58" t="s">
        <v>11</v>
      </c>
      <c r="K677" s="56" t="s">
        <v>12</v>
      </c>
      <c r="L677" s="218" t="s">
        <v>13</v>
      </c>
      <c r="M677" s="56" t="s">
        <v>14</v>
      </c>
      <c r="N677" s="56" t="s">
        <v>15</v>
      </c>
      <c r="O677" s="218" t="s">
        <v>13</v>
      </c>
      <c r="P677" s="56" t="s">
        <v>14</v>
      </c>
      <c r="Q677" s="56" t="s">
        <v>15</v>
      </c>
      <c r="R677" s="401"/>
    </row>
    <row r="678" spans="1:21" ht="12.75" customHeight="1">
      <c r="A678" s="60">
        <v>1</v>
      </c>
      <c r="B678" s="134" t="s">
        <v>2075</v>
      </c>
      <c r="C678" s="60" t="s">
        <v>1049</v>
      </c>
      <c r="D678" s="134" t="s">
        <v>1720</v>
      </c>
      <c r="E678" s="134" t="s">
        <v>1122</v>
      </c>
      <c r="F678" s="255" t="s">
        <v>177</v>
      </c>
      <c r="G678" s="134" t="s">
        <v>1649</v>
      </c>
      <c r="H678" s="134" t="s">
        <v>2076</v>
      </c>
      <c r="I678" s="134" t="s">
        <v>2077</v>
      </c>
      <c r="J678" s="134" t="s">
        <v>220</v>
      </c>
      <c r="K678" s="254">
        <v>10</v>
      </c>
      <c r="L678" s="241">
        <v>1000</v>
      </c>
      <c r="M678" s="241">
        <v>2150</v>
      </c>
      <c r="N678" s="239">
        <f>L678+M678</f>
        <v>3150</v>
      </c>
      <c r="O678" s="241">
        <v>1000</v>
      </c>
      <c r="P678" s="241">
        <v>2150</v>
      </c>
      <c r="Q678" s="239">
        <f>O678+P678</f>
        <v>3150</v>
      </c>
      <c r="R678" s="60" t="s">
        <v>507</v>
      </c>
    </row>
    <row r="679" spans="1:21" ht="12.75" customHeight="1">
      <c r="A679" s="60">
        <v>2</v>
      </c>
      <c r="B679" s="134" t="s">
        <v>2075</v>
      </c>
      <c r="C679" s="60" t="s">
        <v>1049</v>
      </c>
      <c r="D679" s="134" t="s">
        <v>1720</v>
      </c>
      <c r="E679" s="134" t="s">
        <v>1122</v>
      </c>
      <c r="F679" s="255" t="s">
        <v>177</v>
      </c>
      <c r="G679" s="134" t="s">
        <v>1649</v>
      </c>
      <c r="H679" s="134" t="s">
        <v>2078</v>
      </c>
      <c r="I679" s="134" t="s">
        <v>2079</v>
      </c>
      <c r="J679" s="134" t="s">
        <v>220</v>
      </c>
      <c r="K679" s="254">
        <v>25</v>
      </c>
      <c r="L679" s="241">
        <v>3600</v>
      </c>
      <c r="M679" s="241">
        <v>8361</v>
      </c>
      <c r="N679" s="239">
        <f>L679+M679</f>
        <v>11961</v>
      </c>
      <c r="O679" s="241">
        <v>3600</v>
      </c>
      <c r="P679" s="241">
        <v>8361</v>
      </c>
      <c r="Q679" s="239">
        <f>O679+P679</f>
        <v>11961</v>
      </c>
      <c r="R679" s="60" t="s">
        <v>507</v>
      </c>
    </row>
    <row r="680" spans="1:21" ht="13.8">
      <c r="A680" s="402"/>
      <c r="B680" s="402"/>
      <c r="C680" s="402"/>
      <c r="D680" s="402"/>
      <c r="E680" s="402"/>
      <c r="F680" s="402"/>
      <c r="G680" s="402"/>
      <c r="H680" s="402"/>
      <c r="I680" s="402"/>
      <c r="J680" s="402"/>
      <c r="K680" s="402"/>
      <c r="L680" s="258">
        <f t="shared" ref="L680:Q680" si="137">SUM(L678:L679)</f>
        <v>4600</v>
      </c>
      <c r="M680" s="258">
        <f t="shared" si="137"/>
        <v>10511</v>
      </c>
      <c r="N680" s="258">
        <f t="shared" si="137"/>
        <v>15111</v>
      </c>
      <c r="O680" s="258">
        <f t="shared" si="137"/>
        <v>4600</v>
      </c>
      <c r="P680" s="258">
        <f t="shared" si="137"/>
        <v>10511</v>
      </c>
      <c r="Q680" s="258">
        <f t="shared" si="137"/>
        <v>15111</v>
      </c>
      <c r="R680" s="223"/>
      <c r="U680" s="38"/>
    </row>
    <row r="681" spans="1:21" ht="31.5" customHeight="1">
      <c r="A681" s="403"/>
      <c r="B681" s="403"/>
      <c r="C681" s="403"/>
      <c r="D681" s="403"/>
      <c r="E681" s="403"/>
      <c r="F681" s="403"/>
      <c r="G681" s="403"/>
      <c r="H681" s="403"/>
      <c r="I681" s="403"/>
      <c r="J681" s="403"/>
      <c r="K681" s="403"/>
      <c r="L681" s="403"/>
      <c r="M681" s="403"/>
      <c r="N681" s="403"/>
      <c r="O681" s="403"/>
      <c r="P681" s="403"/>
      <c r="Q681" s="403"/>
    </row>
    <row r="682" spans="1:21" ht="31.5" customHeight="1">
      <c r="A682" s="55" t="s">
        <v>3301</v>
      </c>
      <c r="B682" s="399" t="s">
        <v>2080</v>
      </c>
      <c r="C682" s="399"/>
      <c r="D682" s="399"/>
      <c r="E682" s="399"/>
      <c r="F682" s="399"/>
      <c r="G682" s="399"/>
      <c r="H682" s="399"/>
      <c r="I682" s="399"/>
      <c r="J682" s="399"/>
      <c r="K682" s="399"/>
      <c r="L682" s="400" t="s">
        <v>648</v>
      </c>
      <c r="M682" s="400"/>
      <c r="N682" s="400"/>
      <c r="O682" s="400" t="s">
        <v>649</v>
      </c>
      <c r="P682" s="400"/>
      <c r="Q682" s="400"/>
      <c r="R682" s="401" t="s">
        <v>20</v>
      </c>
    </row>
    <row r="683" spans="1:21" ht="37.5" customHeight="1">
      <c r="A683" s="56" t="s">
        <v>7</v>
      </c>
      <c r="B683" s="57" t="s">
        <v>29</v>
      </c>
      <c r="C683" s="57" t="s">
        <v>4</v>
      </c>
      <c r="D683" s="58" t="s">
        <v>5</v>
      </c>
      <c r="E683" s="58" t="s">
        <v>6</v>
      </c>
      <c r="F683" s="58" t="s">
        <v>8</v>
      </c>
      <c r="G683" s="58" t="s">
        <v>9</v>
      </c>
      <c r="H683" s="58" t="s">
        <v>22</v>
      </c>
      <c r="I683" s="58" t="s">
        <v>10</v>
      </c>
      <c r="J683" s="58" t="s">
        <v>11</v>
      </c>
      <c r="K683" s="56" t="s">
        <v>12</v>
      </c>
      <c r="L683" s="218" t="s">
        <v>13</v>
      </c>
      <c r="M683" s="56" t="s">
        <v>14</v>
      </c>
      <c r="N683" s="56" t="s">
        <v>15</v>
      </c>
      <c r="O683" s="218" t="s">
        <v>13</v>
      </c>
      <c r="P683" s="56" t="s">
        <v>14</v>
      </c>
      <c r="Q683" s="56" t="s">
        <v>15</v>
      </c>
      <c r="R683" s="401"/>
    </row>
    <row r="684" spans="1:21" ht="12.75" customHeight="1">
      <c r="A684" s="60">
        <v>1</v>
      </c>
      <c r="B684" s="134" t="s">
        <v>2081</v>
      </c>
      <c r="C684" s="60" t="s">
        <v>1049</v>
      </c>
      <c r="D684" s="134" t="s">
        <v>1989</v>
      </c>
      <c r="E684" s="134" t="s">
        <v>407</v>
      </c>
      <c r="F684" s="255" t="s">
        <v>177</v>
      </c>
      <c r="G684" s="134" t="s">
        <v>1649</v>
      </c>
      <c r="H684" s="134" t="s">
        <v>2082</v>
      </c>
      <c r="I684" s="134" t="s">
        <v>2083</v>
      </c>
      <c r="J684" s="134" t="s">
        <v>241</v>
      </c>
      <c r="K684" s="254">
        <v>35</v>
      </c>
      <c r="L684" s="241">
        <v>37000</v>
      </c>
      <c r="M684" s="241">
        <v>0</v>
      </c>
      <c r="N684" s="239">
        <v>37000</v>
      </c>
      <c r="O684" s="241">
        <v>37000</v>
      </c>
      <c r="P684" s="241">
        <v>0</v>
      </c>
      <c r="Q684" s="239">
        <f>O684+P684</f>
        <v>37000</v>
      </c>
      <c r="R684" s="60" t="s">
        <v>507</v>
      </c>
    </row>
    <row r="685" spans="1:21" ht="12.75" customHeight="1">
      <c r="A685" s="60">
        <v>2</v>
      </c>
      <c r="B685" s="134" t="s">
        <v>2081</v>
      </c>
      <c r="C685" s="60" t="s">
        <v>2033</v>
      </c>
      <c r="D685" s="134" t="s">
        <v>1989</v>
      </c>
      <c r="E685" s="134" t="s">
        <v>407</v>
      </c>
      <c r="F685" s="134" t="s">
        <v>177</v>
      </c>
      <c r="G685" s="134" t="s">
        <v>1649</v>
      </c>
      <c r="H685" s="134" t="s">
        <v>2084</v>
      </c>
      <c r="I685" s="134" t="s">
        <v>2085</v>
      </c>
      <c r="J685" s="134" t="s">
        <v>241</v>
      </c>
      <c r="K685" s="254">
        <v>30</v>
      </c>
      <c r="L685" s="241">
        <v>15000</v>
      </c>
      <c r="M685" s="241">
        <v>0</v>
      </c>
      <c r="N685" s="221">
        <f>L685+M685</f>
        <v>15000</v>
      </c>
      <c r="O685" s="241">
        <v>15000</v>
      </c>
      <c r="P685" s="241">
        <v>0</v>
      </c>
      <c r="Q685" s="221">
        <f>O685+P685</f>
        <v>15000</v>
      </c>
      <c r="R685" s="60" t="s">
        <v>507</v>
      </c>
    </row>
    <row r="686" spans="1:21" ht="13.8">
      <c r="A686" s="402"/>
      <c r="B686" s="402"/>
      <c r="C686" s="402"/>
      <c r="D686" s="402"/>
      <c r="E686" s="402"/>
      <c r="F686" s="402"/>
      <c r="G686" s="402"/>
      <c r="H686" s="402"/>
      <c r="I686" s="402"/>
      <c r="J686" s="402"/>
      <c r="K686" s="402"/>
      <c r="L686" s="258">
        <f t="shared" ref="L686:Q686" si="138">SUM(L684:L685)</f>
        <v>52000</v>
      </c>
      <c r="M686" s="258">
        <f t="shared" si="138"/>
        <v>0</v>
      </c>
      <c r="N686" s="258">
        <f t="shared" si="138"/>
        <v>52000</v>
      </c>
      <c r="O686" s="258">
        <f t="shared" si="138"/>
        <v>52000</v>
      </c>
      <c r="P686" s="258">
        <f t="shared" si="138"/>
        <v>0</v>
      </c>
      <c r="Q686" s="258">
        <f t="shared" si="138"/>
        <v>52000</v>
      </c>
      <c r="R686" s="223"/>
      <c r="U686" s="38"/>
    </row>
    <row r="687" spans="1:21" ht="36" customHeight="1">
      <c r="A687" s="403"/>
      <c r="B687" s="403"/>
      <c r="C687" s="403"/>
      <c r="D687" s="403"/>
      <c r="E687" s="403"/>
      <c r="F687" s="403"/>
      <c r="G687" s="403"/>
      <c r="H687" s="403"/>
      <c r="I687" s="403"/>
      <c r="J687" s="403"/>
      <c r="K687" s="403"/>
      <c r="L687" s="403"/>
      <c r="M687" s="403"/>
      <c r="N687" s="403"/>
      <c r="O687" s="403"/>
      <c r="P687" s="403"/>
      <c r="Q687" s="403"/>
    </row>
    <row r="688" spans="1:21" ht="31.5" customHeight="1">
      <c r="A688" s="55" t="s">
        <v>3896</v>
      </c>
      <c r="B688" s="399" t="s">
        <v>2086</v>
      </c>
      <c r="C688" s="399"/>
      <c r="D688" s="399"/>
      <c r="E688" s="399"/>
      <c r="F688" s="399"/>
      <c r="G688" s="399"/>
      <c r="H688" s="399"/>
      <c r="I688" s="399"/>
      <c r="J688" s="399"/>
      <c r="K688" s="399"/>
      <c r="L688" s="400" t="s">
        <v>648</v>
      </c>
      <c r="M688" s="400"/>
      <c r="N688" s="400"/>
      <c r="O688" s="400" t="s">
        <v>649</v>
      </c>
      <c r="P688" s="400"/>
      <c r="Q688" s="400"/>
      <c r="R688" s="401" t="s">
        <v>20</v>
      </c>
    </row>
    <row r="689" spans="1:21" ht="37.5" customHeight="1">
      <c r="A689" s="56" t="s">
        <v>7</v>
      </c>
      <c r="B689" s="57" t="s">
        <v>29</v>
      </c>
      <c r="C689" s="57" t="s">
        <v>4</v>
      </c>
      <c r="D689" s="58" t="s">
        <v>5</v>
      </c>
      <c r="E689" s="58" t="s">
        <v>6</v>
      </c>
      <c r="F689" s="58" t="s">
        <v>8</v>
      </c>
      <c r="G689" s="58" t="s">
        <v>9</v>
      </c>
      <c r="H689" s="58" t="s">
        <v>22</v>
      </c>
      <c r="I689" s="58" t="s">
        <v>10</v>
      </c>
      <c r="J689" s="58" t="s">
        <v>11</v>
      </c>
      <c r="K689" s="56" t="s">
        <v>12</v>
      </c>
      <c r="L689" s="218" t="s">
        <v>13</v>
      </c>
      <c r="M689" s="56" t="s">
        <v>14</v>
      </c>
      <c r="N689" s="56" t="s">
        <v>15</v>
      </c>
      <c r="O689" s="218" t="s">
        <v>13</v>
      </c>
      <c r="P689" s="56" t="s">
        <v>14</v>
      </c>
      <c r="Q689" s="56" t="s">
        <v>15</v>
      </c>
      <c r="R689" s="401"/>
    </row>
    <row r="690" spans="1:21" ht="12.75" customHeight="1">
      <c r="A690" s="60">
        <v>1</v>
      </c>
      <c r="B690" s="134" t="s">
        <v>2087</v>
      </c>
      <c r="C690" s="60" t="s">
        <v>1049</v>
      </c>
      <c r="D690" s="134" t="s">
        <v>2088</v>
      </c>
      <c r="E690" s="134" t="s">
        <v>489</v>
      </c>
      <c r="F690" s="255" t="s">
        <v>177</v>
      </c>
      <c r="G690" s="134" t="s">
        <v>1649</v>
      </c>
      <c r="H690" s="134" t="s">
        <v>2089</v>
      </c>
      <c r="I690" s="134" t="s">
        <v>2090</v>
      </c>
      <c r="J690" s="134" t="s">
        <v>241</v>
      </c>
      <c r="K690" s="254">
        <v>16</v>
      </c>
      <c r="L690" s="241">
        <v>16000</v>
      </c>
      <c r="M690" s="241">
        <v>0</v>
      </c>
      <c r="N690" s="239">
        <f>L690+M690</f>
        <v>16000</v>
      </c>
      <c r="O690" s="241">
        <v>16000</v>
      </c>
      <c r="P690" s="241">
        <v>0</v>
      </c>
      <c r="Q690" s="239">
        <f>O690+P690</f>
        <v>16000</v>
      </c>
      <c r="R690" s="60" t="s">
        <v>507</v>
      </c>
    </row>
    <row r="691" spans="1:21" ht="13.8">
      <c r="A691" s="402"/>
      <c r="B691" s="402"/>
      <c r="C691" s="402"/>
      <c r="D691" s="402"/>
      <c r="E691" s="402"/>
      <c r="F691" s="402"/>
      <c r="G691" s="402"/>
      <c r="H691" s="402"/>
      <c r="I691" s="402"/>
      <c r="J691" s="402"/>
      <c r="K691" s="402"/>
      <c r="L691" s="258">
        <f t="shared" ref="L691:Q691" si="139">SUM(L690:L690)</f>
        <v>16000</v>
      </c>
      <c r="M691" s="258">
        <f t="shared" si="139"/>
        <v>0</v>
      </c>
      <c r="N691" s="258">
        <f t="shared" si="139"/>
        <v>16000</v>
      </c>
      <c r="O691" s="258">
        <f t="shared" si="139"/>
        <v>16000</v>
      </c>
      <c r="P691" s="258">
        <f t="shared" si="139"/>
        <v>0</v>
      </c>
      <c r="Q691" s="258">
        <f t="shared" si="139"/>
        <v>16000</v>
      </c>
      <c r="R691" s="223"/>
      <c r="U691" s="38"/>
    </row>
    <row r="692" spans="1:21" ht="36" customHeight="1">
      <c r="A692" s="403"/>
      <c r="B692" s="403"/>
      <c r="C692" s="403"/>
      <c r="D692" s="403"/>
      <c r="E692" s="403"/>
      <c r="F692" s="403"/>
      <c r="G692" s="403"/>
      <c r="H692" s="403"/>
      <c r="I692" s="403"/>
      <c r="J692" s="403"/>
      <c r="K692" s="403"/>
      <c r="L692" s="403"/>
      <c r="M692" s="403"/>
      <c r="N692" s="403"/>
      <c r="O692" s="403"/>
      <c r="P692" s="403"/>
      <c r="Q692" s="403"/>
    </row>
    <row r="693" spans="1:21" ht="32.1" customHeight="1">
      <c r="A693" s="55" t="s">
        <v>3905</v>
      </c>
      <c r="B693" s="374" t="s">
        <v>2140</v>
      </c>
      <c r="C693" s="375"/>
      <c r="D693" s="375"/>
      <c r="E693" s="375"/>
      <c r="F693" s="375"/>
      <c r="G693" s="375"/>
      <c r="H693" s="375"/>
      <c r="I693" s="375"/>
      <c r="J693" s="375"/>
      <c r="K693" s="376"/>
      <c r="L693" s="377" t="s">
        <v>648</v>
      </c>
      <c r="M693" s="377"/>
      <c r="N693" s="377"/>
      <c r="O693" s="377" t="s">
        <v>649</v>
      </c>
      <c r="P693" s="377"/>
      <c r="Q693" s="377"/>
      <c r="R693" s="378" t="s">
        <v>20</v>
      </c>
    </row>
    <row r="694" spans="1:21" ht="42" customHeight="1">
      <c r="A694" s="56" t="s">
        <v>7</v>
      </c>
      <c r="B694" s="57" t="s">
        <v>29</v>
      </c>
      <c r="C694" s="57" t="s">
        <v>4</v>
      </c>
      <c r="D694" s="58" t="s">
        <v>5</v>
      </c>
      <c r="E694" s="58" t="s">
        <v>6</v>
      </c>
      <c r="F694" s="58" t="s">
        <v>8</v>
      </c>
      <c r="G694" s="58" t="s">
        <v>9</v>
      </c>
      <c r="H694" s="58" t="s">
        <v>22</v>
      </c>
      <c r="I694" s="58" t="s">
        <v>10</v>
      </c>
      <c r="J694" s="58" t="s">
        <v>11</v>
      </c>
      <c r="K694" s="56" t="s">
        <v>12</v>
      </c>
      <c r="L694" s="62" t="s">
        <v>13</v>
      </c>
      <c r="M694" s="56" t="s">
        <v>14</v>
      </c>
      <c r="N694" s="56" t="s">
        <v>3</v>
      </c>
      <c r="O694" s="62" t="s">
        <v>13</v>
      </c>
      <c r="P694" s="56" t="s">
        <v>14</v>
      </c>
      <c r="Q694" s="56" t="s">
        <v>3</v>
      </c>
      <c r="R694" s="379"/>
    </row>
    <row r="695" spans="1:21" ht="12.75" customHeight="1">
      <c r="A695" s="60">
        <v>1</v>
      </c>
      <c r="B695" s="22" t="s">
        <v>5150</v>
      </c>
      <c r="C695" s="23" t="s">
        <v>2141</v>
      </c>
      <c r="D695" s="23" t="s">
        <v>2142</v>
      </c>
      <c r="E695" s="23" t="s">
        <v>287</v>
      </c>
      <c r="F695" s="23" t="s">
        <v>2143</v>
      </c>
      <c r="G695" s="23" t="s">
        <v>61</v>
      </c>
      <c r="H695" s="23" t="s">
        <v>2144</v>
      </c>
      <c r="I695" s="23" t="s">
        <v>2145</v>
      </c>
      <c r="J695" s="23" t="s">
        <v>444</v>
      </c>
      <c r="K695" s="24">
        <v>230</v>
      </c>
      <c r="L695" s="24">
        <v>70000</v>
      </c>
      <c r="M695" s="24">
        <v>0</v>
      </c>
      <c r="N695" s="17">
        <f>L695+M695</f>
        <v>70000</v>
      </c>
      <c r="O695" s="24">
        <v>70000</v>
      </c>
      <c r="P695" s="24">
        <v>0</v>
      </c>
      <c r="Q695" s="17">
        <f t="shared" ref="Q695:Q697" si="140">O695+P695</f>
        <v>70000</v>
      </c>
      <c r="R695" s="60" t="s">
        <v>607</v>
      </c>
    </row>
    <row r="696" spans="1:21" ht="12.75" customHeight="1">
      <c r="A696" s="60">
        <v>2</v>
      </c>
      <c r="B696" s="22" t="s">
        <v>5150</v>
      </c>
      <c r="C696" s="23" t="s">
        <v>2141</v>
      </c>
      <c r="D696" s="23" t="s">
        <v>2146</v>
      </c>
      <c r="E696" s="23" t="s">
        <v>18</v>
      </c>
      <c r="F696" s="23" t="s">
        <v>2147</v>
      </c>
      <c r="G696" s="23" t="s">
        <v>61</v>
      </c>
      <c r="H696" s="23" t="s">
        <v>2148</v>
      </c>
      <c r="I696" s="23" t="s">
        <v>2149</v>
      </c>
      <c r="J696" s="23" t="s">
        <v>241</v>
      </c>
      <c r="K696" s="24">
        <v>40</v>
      </c>
      <c r="L696" s="24">
        <v>81500</v>
      </c>
      <c r="M696" s="24">
        <v>0</v>
      </c>
      <c r="N696" s="17">
        <f t="shared" ref="N696:N697" si="141">L696+M696</f>
        <v>81500</v>
      </c>
      <c r="O696" s="24">
        <v>81500</v>
      </c>
      <c r="P696" s="24">
        <v>0</v>
      </c>
      <c r="Q696" s="17">
        <f t="shared" si="140"/>
        <v>81500</v>
      </c>
      <c r="R696" s="60" t="s">
        <v>607</v>
      </c>
    </row>
    <row r="697" spans="1:21" ht="12.75" customHeight="1">
      <c r="A697" s="60">
        <v>3</v>
      </c>
      <c r="B697" s="22" t="s">
        <v>5150</v>
      </c>
      <c r="C697" s="23" t="s">
        <v>2141</v>
      </c>
      <c r="D697" s="23" t="s">
        <v>2150</v>
      </c>
      <c r="E697" s="23" t="s">
        <v>704</v>
      </c>
      <c r="F697" s="23" t="s">
        <v>182</v>
      </c>
      <c r="G697" s="23" t="s">
        <v>61</v>
      </c>
      <c r="H697" s="23" t="s">
        <v>2151</v>
      </c>
      <c r="I697" s="23" t="s">
        <v>2152</v>
      </c>
      <c r="J697" s="23" t="s">
        <v>444</v>
      </c>
      <c r="K697" s="24">
        <v>160</v>
      </c>
      <c r="L697" s="24">
        <v>321500</v>
      </c>
      <c r="M697" s="24">
        <v>0</v>
      </c>
      <c r="N697" s="17">
        <f t="shared" si="141"/>
        <v>321500</v>
      </c>
      <c r="O697" s="24">
        <v>321500</v>
      </c>
      <c r="P697" s="24">
        <v>0</v>
      </c>
      <c r="Q697" s="17">
        <f t="shared" si="140"/>
        <v>321500</v>
      </c>
      <c r="R697" s="60" t="s">
        <v>607</v>
      </c>
    </row>
    <row r="698" spans="1:21" ht="12.75" customHeight="1">
      <c r="A698" s="60">
        <v>4</v>
      </c>
      <c r="B698" s="22" t="s">
        <v>5150</v>
      </c>
      <c r="C698" s="23" t="s">
        <v>2141</v>
      </c>
      <c r="D698" s="23" t="s">
        <v>356</v>
      </c>
      <c r="E698" s="23" t="s">
        <v>1136</v>
      </c>
      <c r="F698" s="23" t="s">
        <v>2153</v>
      </c>
      <c r="G698" s="23" t="s">
        <v>61</v>
      </c>
      <c r="H698" s="23" t="s">
        <v>2154</v>
      </c>
      <c r="I698" s="23" t="s">
        <v>2155</v>
      </c>
      <c r="J698" s="23" t="s">
        <v>444</v>
      </c>
      <c r="K698" s="24">
        <v>160</v>
      </c>
      <c r="L698" s="24">
        <v>160000</v>
      </c>
      <c r="M698" s="24">
        <v>0</v>
      </c>
      <c r="N698" s="17">
        <f>L698+M698</f>
        <v>160000</v>
      </c>
      <c r="O698" s="24">
        <v>160000</v>
      </c>
      <c r="P698" s="24">
        <v>0</v>
      </c>
      <c r="Q698" s="17">
        <f>O698+P698</f>
        <v>160000</v>
      </c>
      <c r="R698" s="60" t="s">
        <v>607</v>
      </c>
    </row>
    <row r="699" spans="1:21" ht="12.75" customHeight="1">
      <c r="A699" s="380"/>
      <c r="B699" s="381"/>
      <c r="C699" s="381"/>
      <c r="D699" s="381"/>
      <c r="E699" s="381"/>
      <c r="F699" s="381"/>
      <c r="G699" s="381"/>
      <c r="H699" s="381"/>
      <c r="I699" s="381"/>
      <c r="J699" s="381"/>
      <c r="K699" s="382"/>
      <c r="L699" s="18">
        <f t="shared" ref="L699:Q699" si="142">SUM(L695:L698)</f>
        <v>633000</v>
      </c>
      <c r="M699" s="18">
        <f t="shared" si="142"/>
        <v>0</v>
      </c>
      <c r="N699" s="18">
        <f t="shared" si="142"/>
        <v>633000</v>
      </c>
      <c r="O699" s="18">
        <f t="shared" si="142"/>
        <v>633000</v>
      </c>
      <c r="P699" s="18">
        <f t="shared" si="142"/>
        <v>0</v>
      </c>
      <c r="Q699" s="18">
        <f t="shared" si="142"/>
        <v>633000</v>
      </c>
      <c r="R699" s="70"/>
    </row>
    <row r="700" spans="1:21" ht="36" customHeight="1">
      <c r="A700" s="368"/>
      <c r="B700" s="368"/>
      <c r="C700" s="368"/>
      <c r="D700" s="368"/>
      <c r="E700" s="368"/>
      <c r="F700" s="368"/>
      <c r="G700" s="368"/>
      <c r="H700" s="368"/>
      <c r="I700" s="368"/>
      <c r="J700" s="368"/>
      <c r="K700" s="368"/>
      <c r="L700" s="368"/>
      <c r="M700" s="368"/>
      <c r="N700" s="368"/>
      <c r="O700" s="368"/>
      <c r="P700" s="368"/>
      <c r="Q700" s="368"/>
    </row>
    <row r="701" spans="1:21" ht="32.1" customHeight="1">
      <c r="A701" s="55" t="s">
        <v>646</v>
      </c>
      <c r="B701" s="374" t="s">
        <v>2104</v>
      </c>
      <c r="C701" s="375"/>
      <c r="D701" s="375"/>
      <c r="E701" s="375"/>
      <c r="F701" s="375"/>
      <c r="G701" s="375"/>
      <c r="H701" s="375"/>
      <c r="I701" s="375"/>
      <c r="J701" s="375"/>
      <c r="K701" s="376"/>
      <c r="L701" s="377" t="s">
        <v>44</v>
      </c>
      <c r="M701" s="377"/>
      <c r="N701" s="377"/>
      <c r="O701" s="377" t="s">
        <v>501</v>
      </c>
      <c r="P701" s="377"/>
      <c r="Q701" s="377"/>
      <c r="R701" s="378" t="s">
        <v>20</v>
      </c>
    </row>
    <row r="702" spans="1:21" ht="42" customHeight="1">
      <c r="A702" s="56" t="s">
        <v>7</v>
      </c>
      <c r="B702" s="57" t="s">
        <v>29</v>
      </c>
      <c r="C702" s="57" t="s">
        <v>4</v>
      </c>
      <c r="D702" s="58" t="s">
        <v>5</v>
      </c>
      <c r="E702" s="58" t="s">
        <v>6</v>
      </c>
      <c r="F702" s="58" t="s">
        <v>8</v>
      </c>
      <c r="G702" s="58" t="s">
        <v>9</v>
      </c>
      <c r="H702" s="58" t="s">
        <v>22</v>
      </c>
      <c r="I702" s="58" t="s">
        <v>10</v>
      </c>
      <c r="J702" s="58" t="s">
        <v>11</v>
      </c>
      <c r="K702" s="56" t="s">
        <v>12</v>
      </c>
      <c r="L702" s="62" t="s">
        <v>13</v>
      </c>
      <c r="M702" s="56" t="s">
        <v>14</v>
      </c>
      <c r="N702" s="56" t="s">
        <v>3</v>
      </c>
      <c r="O702" s="62" t="s">
        <v>13</v>
      </c>
      <c r="P702" s="56" t="s">
        <v>14</v>
      </c>
      <c r="Q702" s="56" t="s">
        <v>3</v>
      </c>
      <c r="R702" s="379"/>
    </row>
    <row r="703" spans="1:21" ht="12.75" customHeight="1">
      <c r="A703" s="60">
        <v>1</v>
      </c>
      <c r="B703" s="22" t="s">
        <v>2116</v>
      </c>
      <c r="C703" s="23" t="s">
        <v>2105</v>
      </c>
      <c r="D703" s="23" t="s">
        <v>2106</v>
      </c>
      <c r="E703" s="23" t="s">
        <v>2107</v>
      </c>
      <c r="F703" s="23" t="s">
        <v>1643</v>
      </c>
      <c r="G703" s="23" t="s">
        <v>61</v>
      </c>
      <c r="H703" s="23" t="s">
        <v>2108</v>
      </c>
      <c r="I703" s="23" t="s">
        <v>2109</v>
      </c>
      <c r="J703" s="23" t="s">
        <v>444</v>
      </c>
      <c r="K703" s="34">
        <v>40</v>
      </c>
      <c r="L703" s="24">
        <v>90000</v>
      </c>
      <c r="M703" s="24">
        <v>0</v>
      </c>
      <c r="N703" s="17">
        <f>L703+M703</f>
        <v>90000</v>
      </c>
      <c r="O703" s="24">
        <v>90000</v>
      </c>
      <c r="P703" s="24">
        <v>0</v>
      </c>
      <c r="Q703" s="17">
        <f>O703+P703</f>
        <v>90000</v>
      </c>
      <c r="R703" s="60" t="s">
        <v>2110</v>
      </c>
    </row>
    <row r="704" spans="1:21" ht="12.75" customHeight="1">
      <c r="A704" s="60">
        <v>2</v>
      </c>
      <c r="B704" s="22" t="s">
        <v>2116</v>
      </c>
      <c r="C704" s="23" t="s">
        <v>2105</v>
      </c>
      <c r="D704" s="23" t="s">
        <v>2111</v>
      </c>
      <c r="E704" s="23" t="s">
        <v>2112</v>
      </c>
      <c r="F704" s="23" t="s">
        <v>2113</v>
      </c>
      <c r="G704" s="23" t="s">
        <v>61</v>
      </c>
      <c r="H704" s="23" t="s">
        <v>2114</v>
      </c>
      <c r="I704" s="23" t="s">
        <v>2115</v>
      </c>
      <c r="J704" s="23" t="s">
        <v>444</v>
      </c>
      <c r="K704" s="34">
        <v>44</v>
      </c>
      <c r="L704" s="24">
        <v>70000</v>
      </c>
      <c r="M704" s="24">
        <v>0</v>
      </c>
      <c r="N704" s="17">
        <f>L704+M704</f>
        <v>70000</v>
      </c>
      <c r="O704" s="24">
        <v>70000</v>
      </c>
      <c r="P704" s="24">
        <v>0</v>
      </c>
      <c r="Q704" s="17">
        <f t="shared" ref="Q704" si="143">O704+P704</f>
        <v>70000</v>
      </c>
      <c r="R704" s="60" t="s">
        <v>2110</v>
      </c>
    </row>
    <row r="705" spans="1:20" ht="12.75" customHeight="1">
      <c r="A705" s="380"/>
      <c r="B705" s="381"/>
      <c r="C705" s="381"/>
      <c r="D705" s="381"/>
      <c r="E705" s="381"/>
      <c r="F705" s="381"/>
      <c r="G705" s="381"/>
      <c r="H705" s="381"/>
      <c r="I705" s="381"/>
      <c r="J705" s="381"/>
      <c r="K705" s="382"/>
      <c r="L705" s="18">
        <f t="shared" ref="L705:Q705" si="144">SUM(L703:L704)</f>
        <v>160000</v>
      </c>
      <c r="M705" s="18">
        <f t="shared" si="144"/>
        <v>0</v>
      </c>
      <c r="N705" s="18">
        <f t="shared" si="144"/>
        <v>160000</v>
      </c>
      <c r="O705" s="18">
        <f t="shared" si="144"/>
        <v>160000</v>
      </c>
      <c r="P705" s="18">
        <f t="shared" si="144"/>
        <v>0</v>
      </c>
      <c r="Q705" s="18">
        <f t="shared" si="144"/>
        <v>160000</v>
      </c>
      <c r="R705" s="223"/>
    </row>
    <row r="706" spans="1:20" ht="36" customHeight="1">
      <c r="A706" s="368"/>
      <c r="B706" s="368"/>
      <c r="C706" s="368"/>
      <c r="D706" s="368"/>
      <c r="E706" s="368"/>
      <c r="F706" s="368"/>
      <c r="G706" s="368"/>
      <c r="H706" s="368"/>
      <c r="I706" s="368"/>
      <c r="J706" s="368"/>
      <c r="K706" s="368"/>
      <c r="L706" s="368"/>
      <c r="M706" s="368"/>
      <c r="N706" s="368"/>
      <c r="O706" s="368"/>
      <c r="P706" s="368"/>
      <c r="Q706" s="368"/>
    </row>
    <row r="707" spans="1:20" ht="31.5" customHeight="1">
      <c r="A707" s="55" t="s">
        <v>744</v>
      </c>
      <c r="B707" s="374" t="s">
        <v>1112</v>
      </c>
      <c r="C707" s="375"/>
      <c r="D707" s="375"/>
      <c r="E707" s="375"/>
      <c r="F707" s="375"/>
      <c r="G707" s="375"/>
      <c r="H707" s="375"/>
      <c r="I707" s="375"/>
      <c r="J707" s="375"/>
      <c r="K707" s="376"/>
      <c r="L707" s="377" t="s">
        <v>44</v>
      </c>
      <c r="M707" s="377"/>
      <c r="N707" s="377"/>
      <c r="O707" s="377" t="s">
        <v>649</v>
      </c>
      <c r="P707" s="377"/>
      <c r="Q707" s="377"/>
      <c r="R707" s="378" t="s">
        <v>20</v>
      </c>
    </row>
    <row r="708" spans="1:20" ht="42" customHeight="1">
      <c r="A708" s="56" t="s">
        <v>7</v>
      </c>
      <c r="B708" s="57" t="s">
        <v>29</v>
      </c>
      <c r="C708" s="57" t="s">
        <v>4</v>
      </c>
      <c r="D708" s="58" t="s">
        <v>5</v>
      </c>
      <c r="E708" s="58" t="s">
        <v>6</v>
      </c>
      <c r="F708" s="58" t="s">
        <v>8</v>
      </c>
      <c r="G708" s="58" t="s">
        <v>9</v>
      </c>
      <c r="H708" s="58" t="s">
        <v>22</v>
      </c>
      <c r="I708" s="58" t="s">
        <v>10</v>
      </c>
      <c r="J708" s="58" t="s">
        <v>11</v>
      </c>
      <c r="K708" s="56" t="s">
        <v>12</v>
      </c>
      <c r="L708" s="62" t="s">
        <v>13</v>
      </c>
      <c r="M708" s="56" t="s">
        <v>14</v>
      </c>
      <c r="N708" s="56" t="s">
        <v>3</v>
      </c>
      <c r="O708" s="62" t="s">
        <v>13</v>
      </c>
      <c r="P708" s="56" t="s">
        <v>14</v>
      </c>
      <c r="Q708" s="56" t="s">
        <v>3</v>
      </c>
      <c r="R708" s="379"/>
    </row>
    <row r="709" spans="1:20" ht="12.75" customHeight="1">
      <c r="A709" s="60">
        <v>1</v>
      </c>
      <c r="B709" s="133" t="s">
        <v>1113</v>
      </c>
      <c r="C709" s="23" t="s">
        <v>1114</v>
      </c>
      <c r="D709" s="23" t="s">
        <v>1115</v>
      </c>
      <c r="E709" s="23" t="s">
        <v>1116</v>
      </c>
      <c r="F709" s="23" t="s">
        <v>1021</v>
      </c>
      <c r="G709" s="23" t="s">
        <v>1117</v>
      </c>
      <c r="H709" s="23" t="s">
        <v>1118</v>
      </c>
      <c r="I709" s="23" t="s">
        <v>1119</v>
      </c>
      <c r="J709" s="23" t="s">
        <v>1120</v>
      </c>
      <c r="K709" s="34" t="s">
        <v>1121</v>
      </c>
      <c r="L709" s="97">
        <v>90000</v>
      </c>
      <c r="M709" s="97">
        <v>85000</v>
      </c>
      <c r="N709" s="17">
        <f>L709+M709</f>
        <v>175000</v>
      </c>
      <c r="O709" s="97">
        <v>90000</v>
      </c>
      <c r="P709" s="97">
        <v>85000</v>
      </c>
      <c r="Q709" s="17">
        <f>O709+P709</f>
        <v>175000</v>
      </c>
      <c r="R709" s="60" t="s">
        <v>212</v>
      </c>
      <c r="S709" s="151"/>
      <c r="T709" s="151"/>
    </row>
    <row r="710" spans="1:20" ht="12.75" customHeight="1">
      <c r="A710" s="385"/>
      <c r="B710" s="385"/>
      <c r="C710" s="385"/>
      <c r="D710" s="385"/>
      <c r="E710" s="385"/>
      <c r="F710" s="385"/>
      <c r="G710" s="385"/>
      <c r="H710" s="385"/>
      <c r="I710" s="385"/>
      <c r="J710" s="385"/>
      <c r="K710" s="385"/>
      <c r="L710" s="18">
        <f t="shared" ref="L710:Q710" si="145">SUM(L709:L709)</f>
        <v>90000</v>
      </c>
      <c r="M710" s="18">
        <f t="shared" si="145"/>
        <v>85000</v>
      </c>
      <c r="N710" s="18">
        <f t="shared" si="145"/>
        <v>175000</v>
      </c>
      <c r="O710" s="18">
        <f t="shared" si="145"/>
        <v>90000</v>
      </c>
      <c r="P710" s="18">
        <f t="shared" si="145"/>
        <v>85000</v>
      </c>
      <c r="Q710" s="18">
        <f t="shared" si="145"/>
        <v>175000</v>
      </c>
      <c r="R710" s="223"/>
      <c r="S710" s="152"/>
      <c r="T710" s="152"/>
    </row>
    <row r="711" spans="1:20" ht="36" customHeight="1">
      <c r="A711" s="368"/>
      <c r="B711" s="368"/>
      <c r="C711" s="368"/>
      <c r="D711" s="368"/>
      <c r="E711" s="368"/>
      <c r="F711" s="368"/>
      <c r="G711" s="368"/>
      <c r="H711" s="368"/>
      <c r="I711" s="368"/>
      <c r="J711" s="368"/>
      <c r="K711" s="368"/>
      <c r="L711" s="368"/>
      <c r="M711" s="368"/>
      <c r="N711" s="368"/>
      <c r="O711" s="368"/>
      <c r="P711" s="368"/>
      <c r="Q711" s="368"/>
    </row>
    <row r="712" spans="1:20" ht="32.1" customHeight="1">
      <c r="A712" s="55" t="s">
        <v>3927</v>
      </c>
      <c r="B712" s="374" t="s">
        <v>2131</v>
      </c>
      <c r="C712" s="375"/>
      <c r="D712" s="375"/>
      <c r="E712" s="375"/>
      <c r="F712" s="375"/>
      <c r="G712" s="375"/>
      <c r="H712" s="375"/>
      <c r="I712" s="375"/>
      <c r="J712" s="375"/>
      <c r="K712" s="376"/>
      <c r="L712" s="377" t="s">
        <v>44</v>
      </c>
      <c r="M712" s="377"/>
      <c r="N712" s="377"/>
      <c r="O712" s="377" t="s">
        <v>501</v>
      </c>
      <c r="P712" s="377"/>
      <c r="Q712" s="377"/>
      <c r="R712" s="378" t="s">
        <v>20</v>
      </c>
    </row>
    <row r="713" spans="1:20" ht="42" customHeight="1">
      <c r="A713" s="56" t="s">
        <v>7</v>
      </c>
      <c r="B713" s="57" t="s">
        <v>29</v>
      </c>
      <c r="C713" s="57" t="s">
        <v>4</v>
      </c>
      <c r="D713" s="58" t="s">
        <v>5</v>
      </c>
      <c r="E713" s="58" t="s">
        <v>6</v>
      </c>
      <c r="F713" s="58" t="s">
        <v>8</v>
      </c>
      <c r="G713" s="58" t="s">
        <v>9</v>
      </c>
      <c r="H713" s="58" t="s">
        <v>22</v>
      </c>
      <c r="I713" s="58" t="s">
        <v>10</v>
      </c>
      <c r="J713" s="58" t="s">
        <v>11</v>
      </c>
      <c r="K713" s="56" t="s">
        <v>12</v>
      </c>
      <c r="L713" s="62" t="s">
        <v>13</v>
      </c>
      <c r="M713" s="56" t="s">
        <v>14</v>
      </c>
      <c r="N713" s="56" t="s">
        <v>3</v>
      </c>
      <c r="O713" s="62" t="s">
        <v>13</v>
      </c>
      <c r="P713" s="56" t="s">
        <v>14</v>
      </c>
      <c r="Q713" s="56" t="s">
        <v>3</v>
      </c>
      <c r="R713" s="379"/>
    </row>
    <row r="714" spans="1:20" ht="12.75" customHeight="1">
      <c r="A714" s="60">
        <v>1</v>
      </c>
      <c r="B714" s="22" t="s">
        <v>2117</v>
      </c>
      <c r="C714" s="23" t="s">
        <v>2118</v>
      </c>
      <c r="D714" s="23" t="s">
        <v>2119</v>
      </c>
      <c r="E714" s="23">
        <v>26</v>
      </c>
      <c r="F714" s="23" t="s">
        <v>67</v>
      </c>
      <c r="G714" s="23" t="s">
        <v>68</v>
      </c>
      <c r="H714" s="23" t="s">
        <v>2120</v>
      </c>
      <c r="I714" s="23" t="s">
        <v>2121</v>
      </c>
      <c r="J714" s="23" t="s">
        <v>444</v>
      </c>
      <c r="K714" s="34">
        <v>55</v>
      </c>
      <c r="L714" s="24">
        <v>20730</v>
      </c>
      <c r="M714" s="24">
        <v>0</v>
      </c>
      <c r="N714" s="17">
        <f>L714+M714</f>
        <v>20730</v>
      </c>
      <c r="O714" s="24">
        <v>20730</v>
      </c>
      <c r="P714" s="24">
        <v>0</v>
      </c>
      <c r="Q714" s="17">
        <f>O714+P714</f>
        <v>20730</v>
      </c>
      <c r="R714" s="60" t="s">
        <v>212</v>
      </c>
    </row>
    <row r="715" spans="1:20" ht="12.75" customHeight="1">
      <c r="A715" s="60">
        <v>2</v>
      </c>
      <c r="B715" s="22" t="s">
        <v>2117</v>
      </c>
      <c r="C715" s="23" t="s">
        <v>2122</v>
      </c>
      <c r="D715" s="23" t="s">
        <v>504</v>
      </c>
      <c r="E715" s="23" t="s">
        <v>1869</v>
      </c>
      <c r="F715" s="23" t="s">
        <v>84</v>
      </c>
      <c r="G715" s="23" t="s">
        <v>85</v>
      </c>
      <c r="H715" s="23" t="s">
        <v>2123</v>
      </c>
      <c r="I715" s="23">
        <v>94639122</v>
      </c>
      <c r="J715" s="23" t="s">
        <v>444</v>
      </c>
      <c r="K715" s="34">
        <v>80</v>
      </c>
      <c r="L715" s="24">
        <v>110320</v>
      </c>
      <c r="M715" s="24">
        <v>0</v>
      </c>
      <c r="N715" s="17">
        <f>L715+M715</f>
        <v>110320</v>
      </c>
      <c r="O715" s="24">
        <v>110320</v>
      </c>
      <c r="P715" s="24">
        <v>0</v>
      </c>
      <c r="Q715" s="17">
        <f t="shared" ref="Q715" si="146">O715+P715</f>
        <v>110320</v>
      </c>
      <c r="R715" s="60" t="s">
        <v>456</v>
      </c>
    </row>
    <row r="716" spans="1:20" ht="12.75" customHeight="1">
      <c r="A716" s="60">
        <v>3</v>
      </c>
      <c r="B716" s="22" t="s">
        <v>2117</v>
      </c>
      <c r="C716" s="23" t="s">
        <v>2124</v>
      </c>
      <c r="D716" s="23" t="s">
        <v>2125</v>
      </c>
      <c r="E716" s="23" t="s">
        <v>17</v>
      </c>
      <c r="F716" s="23" t="s">
        <v>169</v>
      </c>
      <c r="G716" s="23" t="s">
        <v>170</v>
      </c>
      <c r="H716" s="23" t="s">
        <v>2126</v>
      </c>
      <c r="I716" s="23" t="s">
        <v>2127</v>
      </c>
      <c r="J716" s="23" t="s">
        <v>444</v>
      </c>
      <c r="K716" s="34">
        <v>42</v>
      </c>
      <c r="L716" s="24">
        <v>64190</v>
      </c>
      <c r="M716" s="24">
        <v>0</v>
      </c>
      <c r="N716" s="17">
        <f>L716+M716</f>
        <v>64190</v>
      </c>
      <c r="O716" s="24">
        <v>64190</v>
      </c>
      <c r="P716" s="24">
        <v>0</v>
      </c>
      <c r="Q716" s="17">
        <f>O716+P716</f>
        <v>64190</v>
      </c>
      <c r="R716" s="60" t="s">
        <v>507</v>
      </c>
    </row>
    <row r="717" spans="1:20" ht="12.75" customHeight="1">
      <c r="A717" s="60">
        <v>4</v>
      </c>
      <c r="B717" s="22" t="s">
        <v>2117</v>
      </c>
      <c r="C717" s="23" t="s">
        <v>2128</v>
      </c>
      <c r="D717" s="23" t="s">
        <v>1637</v>
      </c>
      <c r="E717" s="23">
        <v>9</v>
      </c>
      <c r="F717" s="23" t="s">
        <v>1638</v>
      </c>
      <c r="G717" s="23" t="s">
        <v>61</v>
      </c>
      <c r="H717" s="23" t="s">
        <v>2129</v>
      </c>
      <c r="I717" s="23" t="s">
        <v>2130</v>
      </c>
      <c r="J717" s="23" t="s">
        <v>444</v>
      </c>
      <c r="K717" s="34">
        <v>49</v>
      </c>
      <c r="L717" s="24">
        <v>49000</v>
      </c>
      <c r="M717" s="24">
        <v>0</v>
      </c>
      <c r="N717" s="17">
        <f>L717+M717</f>
        <v>49000</v>
      </c>
      <c r="O717" s="24">
        <v>49000</v>
      </c>
      <c r="P717" s="24">
        <v>0</v>
      </c>
      <c r="Q717" s="17">
        <f t="shared" ref="Q717" si="147">O717+P717</f>
        <v>49000</v>
      </c>
      <c r="R717" s="60" t="s">
        <v>607</v>
      </c>
    </row>
    <row r="718" spans="1:20" ht="12.75" customHeight="1">
      <c r="A718" s="380"/>
      <c r="B718" s="381"/>
      <c r="C718" s="381"/>
      <c r="D718" s="381"/>
      <c r="E718" s="381"/>
      <c r="F718" s="381"/>
      <c r="G718" s="381"/>
      <c r="H718" s="381"/>
      <c r="I718" s="381"/>
      <c r="J718" s="381"/>
      <c r="K718" s="382"/>
      <c r="L718" s="18">
        <f t="shared" ref="L718:Q718" si="148">SUM(L714:L717)</f>
        <v>244240</v>
      </c>
      <c r="M718" s="18">
        <f t="shared" si="148"/>
        <v>0</v>
      </c>
      <c r="N718" s="18">
        <f t="shared" si="148"/>
        <v>244240</v>
      </c>
      <c r="O718" s="18">
        <f t="shared" si="148"/>
        <v>244240</v>
      </c>
      <c r="P718" s="18">
        <f t="shared" si="148"/>
        <v>0</v>
      </c>
      <c r="Q718" s="18">
        <f t="shared" si="148"/>
        <v>244240</v>
      </c>
      <c r="R718" s="223"/>
    </row>
    <row r="719" spans="1:20" ht="36" customHeight="1">
      <c r="A719" s="368"/>
      <c r="B719" s="368"/>
      <c r="C719" s="368"/>
      <c r="D719" s="368"/>
      <c r="E719" s="368"/>
      <c r="F719" s="368"/>
      <c r="G719" s="368"/>
      <c r="H719" s="368"/>
      <c r="I719" s="368"/>
      <c r="J719" s="368"/>
      <c r="K719" s="368"/>
      <c r="L719" s="368"/>
      <c r="M719" s="368"/>
      <c r="N719" s="368"/>
      <c r="O719" s="368"/>
      <c r="P719" s="368"/>
      <c r="Q719" s="368"/>
    </row>
    <row r="720" spans="1:20" ht="32.1" customHeight="1">
      <c r="A720" s="55" t="s">
        <v>1240</v>
      </c>
      <c r="B720" s="374" t="s">
        <v>2136</v>
      </c>
      <c r="C720" s="375"/>
      <c r="D720" s="375"/>
      <c r="E720" s="375"/>
      <c r="F720" s="375"/>
      <c r="G720" s="375"/>
      <c r="H720" s="375"/>
      <c r="I720" s="375"/>
      <c r="J720" s="375"/>
      <c r="K720" s="376"/>
      <c r="L720" s="377" t="s">
        <v>44</v>
      </c>
      <c r="M720" s="377"/>
      <c r="N720" s="377"/>
      <c r="O720" s="377" t="s">
        <v>244</v>
      </c>
      <c r="P720" s="377"/>
      <c r="Q720" s="377"/>
      <c r="R720" s="378" t="s">
        <v>20</v>
      </c>
      <c r="T720" s="38"/>
    </row>
    <row r="721" spans="1:20" ht="42" customHeight="1">
      <c r="A721" s="56" t="s">
        <v>7</v>
      </c>
      <c r="B721" s="57" t="s">
        <v>29</v>
      </c>
      <c r="C721" s="57" t="s">
        <v>4</v>
      </c>
      <c r="D721" s="58" t="s">
        <v>5</v>
      </c>
      <c r="E721" s="58" t="s">
        <v>6</v>
      </c>
      <c r="F721" s="58" t="s">
        <v>8</v>
      </c>
      <c r="G721" s="58" t="s">
        <v>9</v>
      </c>
      <c r="H721" s="58" t="s">
        <v>22</v>
      </c>
      <c r="I721" s="58" t="s">
        <v>10</v>
      </c>
      <c r="J721" s="58" t="s">
        <v>11</v>
      </c>
      <c r="K721" s="56" t="s">
        <v>12</v>
      </c>
      <c r="L721" s="62" t="s">
        <v>13</v>
      </c>
      <c r="M721" s="56" t="s">
        <v>14</v>
      </c>
      <c r="N721" s="56" t="s">
        <v>3</v>
      </c>
      <c r="O721" s="62" t="s">
        <v>13</v>
      </c>
      <c r="P721" s="56" t="s">
        <v>14</v>
      </c>
      <c r="Q721" s="56" t="s">
        <v>3</v>
      </c>
      <c r="R721" s="379"/>
      <c r="T721" s="38"/>
    </row>
    <row r="722" spans="1:20" ht="12.75" customHeight="1">
      <c r="A722" s="60">
        <v>1</v>
      </c>
      <c r="B722" s="13" t="s">
        <v>2156</v>
      </c>
      <c r="C722" s="13" t="s">
        <v>2061</v>
      </c>
      <c r="D722" s="13" t="s">
        <v>1557</v>
      </c>
      <c r="E722" s="13">
        <v>52</v>
      </c>
      <c r="F722" s="23" t="s">
        <v>2157</v>
      </c>
      <c r="G722" s="13" t="s">
        <v>98</v>
      </c>
      <c r="H722" s="13" t="s">
        <v>2158</v>
      </c>
      <c r="I722" s="13" t="s">
        <v>2159</v>
      </c>
      <c r="J722" s="13" t="s">
        <v>241</v>
      </c>
      <c r="K722" s="13" t="s">
        <v>420</v>
      </c>
      <c r="L722" s="54">
        <v>48186</v>
      </c>
      <c r="M722" s="54">
        <v>0</v>
      </c>
      <c r="N722" s="17">
        <f t="shared" ref="N722:N724" si="149">L722+M722</f>
        <v>48186</v>
      </c>
      <c r="O722" s="54">
        <v>48186</v>
      </c>
      <c r="P722" s="54">
        <v>0</v>
      </c>
      <c r="Q722" s="17">
        <f t="shared" ref="Q722:Q727" si="150">O722+P722</f>
        <v>48186</v>
      </c>
      <c r="R722" s="60" t="s">
        <v>212</v>
      </c>
      <c r="T722" s="38"/>
    </row>
    <row r="723" spans="1:20" ht="12.75" customHeight="1">
      <c r="A723" s="60">
        <v>2</v>
      </c>
      <c r="B723" s="13" t="s">
        <v>2156</v>
      </c>
      <c r="C723" s="13" t="s">
        <v>2061</v>
      </c>
      <c r="D723" s="13" t="s">
        <v>2160</v>
      </c>
      <c r="E723" s="13" t="s">
        <v>2161</v>
      </c>
      <c r="F723" s="13" t="s">
        <v>53</v>
      </c>
      <c r="G723" s="13" t="s">
        <v>54</v>
      </c>
      <c r="H723" s="13" t="s">
        <v>2162</v>
      </c>
      <c r="I723" s="13" t="s">
        <v>2163</v>
      </c>
      <c r="J723" s="13" t="s">
        <v>241</v>
      </c>
      <c r="K723" s="13" t="s">
        <v>2164</v>
      </c>
      <c r="L723" s="54">
        <v>66431</v>
      </c>
      <c r="M723" s="54">
        <v>0</v>
      </c>
      <c r="N723" s="17">
        <f t="shared" si="149"/>
        <v>66431</v>
      </c>
      <c r="O723" s="54">
        <v>66431</v>
      </c>
      <c r="P723" s="54">
        <v>0</v>
      </c>
      <c r="Q723" s="17">
        <f t="shared" si="150"/>
        <v>66431</v>
      </c>
      <c r="R723" s="60" t="s">
        <v>212</v>
      </c>
      <c r="T723" s="38"/>
    </row>
    <row r="724" spans="1:20" ht="12.75" customHeight="1">
      <c r="A724" s="60">
        <v>3</v>
      </c>
      <c r="B724" s="13" t="s">
        <v>2156</v>
      </c>
      <c r="C724" s="13" t="s">
        <v>2061</v>
      </c>
      <c r="D724" s="13" t="s">
        <v>1516</v>
      </c>
      <c r="E724" s="13" t="s">
        <v>2165</v>
      </c>
      <c r="F724" s="13" t="s">
        <v>53</v>
      </c>
      <c r="G724" s="13" t="s">
        <v>54</v>
      </c>
      <c r="H724" s="13" t="s">
        <v>2166</v>
      </c>
      <c r="I724" s="13" t="s">
        <v>2167</v>
      </c>
      <c r="J724" s="13" t="s">
        <v>241</v>
      </c>
      <c r="K724" s="13" t="s">
        <v>2164</v>
      </c>
      <c r="L724" s="54">
        <v>5148</v>
      </c>
      <c r="M724" s="54">
        <v>0</v>
      </c>
      <c r="N724" s="17">
        <f t="shared" si="149"/>
        <v>5148</v>
      </c>
      <c r="O724" s="54">
        <v>5148</v>
      </c>
      <c r="P724" s="54">
        <v>0</v>
      </c>
      <c r="Q724" s="17">
        <f t="shared" si="150"/>
        <v>5148</v>
      </c>
      <c r="R724" s="60" t="s">
        <v>212</v>
      </c>
      <c r="T724" s="38"/>
    </row>
    <row r="725" spans="1:20" ht="12.75" customHeight="1">
      <c r="A725" s="60">
        <v>4</v>
      </c>
      <c r="B725" s="13" t="s">
        <v>2156</v>
      </c>
      <c r="C725" s="13" t="s">
        <v>2061</v>
      </c>
      <c r="D725" s="13" t="s">
        <v>2160</v>
      </c>
      <c r="E725" s="13" t="s">
        <v>495</v>
      </c>
      <c r="F725" s="13" t="s">
        <v>53</v>
      </c>
      <c r="G725" s="13" t="s">
        <v>54</v>
      </c>
      <c r="H725" s="13" t="s">
        <v>2168</v>
      </c>
      <c r="I725" s="13" t="s">
        <v>2169</v>
      </c>
      <c r="J725" s="13" t="s">
        <v>444</v>
      </c>
      <c r="K725" s="13" t="s">
        <v>2170</v>
      </c>
      <c r="L725" s="54">
        <v>66415</v>
      </c>
      <c r="M725" s="54">
        <v>0</v>
      </c>
      <c r="N725" s="17">
        <v>66415</v>
      </c>
      <c r="O725" s="54">
        <v>66415</v>
      </c>
      <c r="P725" s="54">
        <v>0</v>
      </c>
      <c r="Q725" s="17">
        <v>66415</v>
      </c>
      <c r="R725" s="60" t="s">
        <v>212</v>
      </c>
      <c r="S725" s="104" t="s">
        <v>5103</v>
      </c>
      <c r="T725" s="358" t="s">
        <v>3950</v>
      </c>
    </row>
    <row r="726" spans="1:20" ht="12.75" customHeight="1">
      <c r="A726" s="60">
        <v>5</v>
      </c>
      <c r="B726" s="13" t="s">
        <v>2156</v>
      </c>
      <c r="C726" s="13" t="s">
        <v>2061</v>
      </c>
      <c r="D726" s="13" t="s">
        <v>2171</v>
      </c>
      <c r="E726" s="13" t="s">
        <v>821</v>
      </c>
      <c r="F726" s="13" t="s">
        <v>53</v>
      </c>
      <c r="G726" s="13" t="s">
        <v>54</v>
      </c>
      <c r="H726" s="13" t="s">
        <v>2172</v>
      </c>
      <c r="I726" s="13" t="s">
        <v>2173</v>
      </c>
      <c r="J726" s="13" t="s">
        <v>241</v>
      </c>
      <c r="K726" s="13" t="s">
        <v>420</v>
      </c>
      <c r="L726" s="54">
        <v>36415</v>
      </c>
      <c r="M726" s="54">
        <v>0</v>
      </c>
      <c r="N726" s="17">
        <v>36415</v>
      </c>
      <c r="O726" s="54">
        <v>36415</v>
      </c>
      <c r="P726" s="54">
        <v>0</v>
      </c>
      <c r="Q726" s="17">
        <v>36415</v>
      </c>
      <c r="R726" s="60" t="s">
        <v>212</v>
      </c>
      <c r="S726" s="104" t="s">
        <v>5104</v>
      </c>
      <c r="T726" s="358" t="s">
        <v>3950</v>
      </c>
    </row>
    <row r="727" spans="1:20" ht="12.75" customHeight="1">
      <c r="A727" s="60">
        <v>6</v>
      </c>
      <c r="B727" s="13" t="s">
        <v>2156</v>
      </c>
      <c r="C727" s="13" t="s">
        <v>2061</v>
      </c>
      <c r="D727" s="13" t="s">
        <v>2171</v>
      </c>
      <c r="E727" s="13" t="s">
        <v>821</v>
      </c>
      <c r="F727" s="13" t="s">
        <v>53</v>
      </c>
      <c r="G727" s="13" t="s">
        <v>54</v>
      </c>
      <c r="H727" s="13" t="s">
        <v>2174</v>
      </c>
      <c r="I727" s="13" t="s">
        <v>2175</v>
      </c>
      <c r="J727" s="13" t="s">
        <v>241</v>
      </c>
      <c r="K727" s="13" t="s">
        <v>420</v>
      </c>
      <c r="L727" s="54">
        <v>11196</v>
      </c>
      <c r="M727" s="54">
        <v>0</v>
      </c>
      <c r="N727" s="17">
        <v>11196</v>
      </c>
      <c r="O727" s="54">
        <v>11196</v>
      </c>
      <c r="P727" s="54">
        <v>0</v>
      </c>
      <c r="Q727" s="17">
        <f t="shared" si="150"/>
        <v>11196</v>
      </c>
      <c r="R727" s="60" t="s">
        <v>212</v>
      </c>
      <c r="S727" s="104" t="s">
        <v>5104</v>
      </c>
      <c r="T727" s="358" t="s">
        <v>3950</v>
      </c>
    </row>
    <row r="728" spans="1:20" ht="12.75" customHeight="1">
      <c r="A728" s="380"/>
      <c r="B728" s="381"/>
      <c r="C728" s="381"/>
      <c r="D728" s="381"/>
      <c r="E728" s="381"/>
      <c r="F728" s="381"/>
      <c r="G728" s="381"/>
      <c r="H728" s="381"/>
      <c r="I728" s="381"/>
      <c r="J728" s="381"/>
      <c r="K728" s="382"/>
      <c r="L728" s="18">
        <f t="shared" ref="L728:Q728" si="151">SUM(L722:L727)</f>
        <v>233791</v>
      </c>
      <c r="M728" s="18">
        <f t="shared" si="151"/>
        <v>0</v>
      </c>
      <c r="N728" s="18">
        <f t="shared" si="151"/>
        <v>233791</v>
      </c>
      <c r="O728" s="18">
        <f t="shared" si="151"/>
        <v>233791</v>
      </c>
      <c r="P728" s="18">
        <f t="shared" si="151"/>
        <v>0</v>
      </c>
      <c r="Q728" s="18">
        <f t="shared" si="151"/>
        <v>233791</v>
      </c>
      <c r="R728" s="70"/>
      <c r="T728" s="38"/>
    </row>
    <row r="729" spans="1:20" ht="36" customHeight="1">
      <c r="A729" s="368"/>
      <c r="B729" s="368"/>
      <c r="C729" s="368"/>
      <c r="D729" s="368"/>
      <c r="E729" s="368"/>
      <c r="F729" s="368"/>
      <c r="G729" s="368"/>
      <c r="H729" s="368"/>
      <c r="I729" s="368"/>
      <c r="J729" s="368"/>
      <c r="K729" s="368"/>
      <c r="L729" s="368"/>
      <c r="M729" s="368"/>
      <c r="N729" s="368"/>
      <c r="O729" s="368"/>
      <c r="P729" s="368"/>
      <c r="Q729" s="368"/>
    </row>
    <row r="730" spans="1:20" ht="32.1" customHeight="1">
      <c r="A730" s="55" t="s">
        <v>3936</v>
      </c>
      <c r="B730" s="374" t="s">
        <v>2177</v>
      </c>
      <c r="C730" s="375"/>
      <c r="D730" s="375"/>
      <c r="E730" s="375"/>
      <c r="F730" s="375"/>
      <c r="G730" s="375"/>
      <c r="H730" s="375"/>
      <c r="I730" s="375"/>
      <c r="J730" s="375"/>
      <c r="K730" s="376"/>
      <c r="L730" s="377" t="s">
        <v>450</v>
      </c>
      <c r="M730" s="377"/>
      <c r="N730" s="377"/>
      <c r="O730" s="377" t="s">
        <v>2254</v>
      </c>
      <c r="P730" s="377"/>
      <c r="Q730" s="377"/>
      <c r="R730" s="378" t="s">
        <v>20</v>
      </c>
      <c r="T730" s="38"/>
    </row>
    <row r="731" spans="1:20" ht="42" customHeight="1">
      <c r="A731" s="56" t="s">
        <v>7</v>
      </c>
      <c r="B731" s="57" t="s">
        <v>29</v>
      </c>
      <c r="C731" s="57" t="s">
        <v>4</v>
      </c>
      <c r="D731" s="58" t="s">
        <v>5</v>
      </c>
      <c r="E731" s="58" t="s">
        <v>6</v>
      </c>
      <c r="F731" s="58" t="s">
        <v>8</v>
      </c>
      <c r="G731" s="58" t="s">
        <v>9</v>
      </c>
      <c r="H731" s="58" t="s">
        <v>22</v>
      </c>
      <c r="I731" s="58" t="s">
        <v>10</v>
      </c>
      <c r="J731" s="58" t="s">
        <v>11</v>
      </c>
      <c r="K731" s="56" t="s">
        <v>12</v>
      </c>
      <c r="L731" s="62" t="s">
        <v>13</v>
      </c>
      <c r="M731" s="56" t="s">
        <v>14</v>
      </c>
      <c r="N731" s="56" t="s">
        <v>3</v>
      </c>
      <c r="O731" s="62" t="s">
        <v>13</v>
      </c>
      <c r="P731" s="56" t="s">
        <v>14</v>
      </c>
      <c r="Q731" s="56" t="s">
        <v>3</v>
      </c>
      <c r="R731" s="379"/>
      <c r="T731" s="38"/>
    </row>
    <row r="732" spans="1:20" ht="12.75" customHeight="1">
      <c r="A732" s="60">
        <v>1</v>
      </c>
      <c r="B732" s="13" t="s">
        <v>2178</v>
      </c>
      <c r="C732" s="13" t="s">
        <v>2178</v>
      </c>
      <c r="D732" s="13" t="s">
        <v>2179</v>
      </c>
      <c r="E732" s="13" t="s">
        <v>18</v>
      </c>
      <c r="F732" s="13" t="s">
        <v>1635</v>
      </c>
      <c r="G732" s="13" t="s">
        <v>1636</v>
      </c>
      <c r="H732" s="13" t="s">
        <v>2180</v>
      </c>
      <c r="I732" s="13" t="s">
        <v>2181</v>
      </c>
      <c r="J732" s="13" t="s">
        <v>220</v>
      </c>
      <c r="K732" s="34">
        <v>6</v>
      </c>
      <c r="L732" s="12">
        <v>11338</v>
      </c>
      <c r="M732" s="12">
        <v>30779</v>
      </c>
      <c r="N732" s="12">
        <f>L732+M732</f>
        <v>42117</v>
      </c>
      <c r="O732" s="12">
        <v>11338</v>
      </c>
      <c r="P732" s="12">
        <v>30779</v>
      </c>
      <c r="Q732" s="12">
        <f>O732+P732</f>
        <v>42117</v>
      </c>
      <c r="R732" s="60" t="s">
        <v>507</v>
      </c>
      <c r="T732" s="38"/>
    </row>
    <row r="733" spans="1:20" ht="12.75" customHeight="1">
      <c r="A733" s="60">
        <v>2</v>
      </c>
      <c r="B733" s="13" t="s">
        <v>2178</v>
      </c>
      <c r="C733" s="13" t="s">
        <v>2182</v>
      </c>
      <c r="D733" s="13" t="s">
        <v>2179</v>
      </c>
      <c r="E733" s="13" t="s">
        <v>18</v>
      </c>
      <c r="F733" s="13" t="s">
        <v>1635</v>
      </c>
      <c r="G733" s="13" t="s">
        <v>1636</v>
      </c>
      <c r="H733" s="13" t="s">
        <v>2183</v>
      </c>
      <c r="I733" s="13" t="s">
        <v>2184</v>
      </c>
      <c r="J733" s="13" t="s">
        <v>241</v>
      </c>
      <c r="K733" s="34">
        <v>6</v>
      </c>
      <c r="L733" s="12">
        <v>3794</v>
      </c>
      <c r="M733" s="12">
        <v>0</v>
      </c>
      <c r="N733" s="12">
        <f t="shared" ref="N733:N743" si="152">L733+M733</f>
        <v>3794</v>
      </c>
      <c r="O733" s="12">
        <v>3794</v>
      </c>
      <c r="P733" s="12">
        <v>0</v>
      </c>
      <c r="Q733" s="12">
        <f t="shared" ref="Q733:Q743" si="153">O733+P733</f>
        <v>3794</v>
      </c>
      <c r="R733" s="60" t="s">
        <v>507</v>
      </c>
      <c r="T733" s="38"/>
    </row>
    <row r="734" spans="1:20" ht="12.75" customHeight="1">
      <c r="A734" s="60">
        <v>3</v>
      </c>
      <c r="B734" s="13" t="s">
        <v>2178</v>
      </c>
      <c r="C734" s="13" t="s">
        <v>2185</v>
      </c>
      <c r="D734" s="13" t="s">
        <v>2186</v>
      </c>
      <c r="E734" s="13" t="s">
        <v>1012</v>
      </c>
      <c r="F734" s="13" t="s">
        <v>1635</v>
      </c>
      <c r="G734" s="13" t="s">
        <v>1636</v>
      </c>
      <c r="H734" s="13" t="s">
        <v>2187</v>
      </c>
      <c r="I734" s="13" t="s">
        <v>2188</v>
      </c>
      <c r="J734" s="13" t="s">
        <v>429</v>
      </c>
      <c r="K734" s="34">
        <v>50</v>
      </c>
      <c r="L734" s="12">
        <v>2775</v>
      </c>
      <c r="M734" s="12">
        <v>7309</v>
      </c>
      <c r="N734" s="12">
        <f t="shared" si="152"/>
        <v>10084</v>
      </c>
      <c r="O734" s="12">
        <v>2775</v>
      </c>
      <c r="P734" s="12">
        <v>7309</v>
      </c>
      <c r="Q734" s="12">
        <f t="shared" si="153"/>
        <v>10084</v>
      </c>
      <c r="R734" s="60" t="s">
        <v>507</v>
      </c>
      <c r="S734" s="104" t="s">
        <v>5152</v>
      </c>
      <c r="T734" s="38"/>
    </row>
    <row r="735" spans="1:20" ht="12.75" customHeight="1">
      <c r="A735" s="60">
        <v>4</v>
      </c>
      <c r="B735" s="13" t="s">
        <v>2178</v>
      </c>
      <c r="C735" s="13" t="s">
        <v>2189</v>
      </c>
      <c r="D735" s="13" t="s">
        <v>2190</v>
      </c>
      <c r="E735" s="13">
        <v>68</v>
      </c>
      <c r="F735" s="13" t="s">
        <v>2191</v>
      </c>
      <c r="G735" s="13" t="s">
        <v>528</v>
      </c>
      <c r="H735" s="13" t="s">
        <v>2192</v>
      </c>
      <c r="I735" s="13" t="s">
        <v>2193</v>
      </c>
      <c r="J735" s="13" t="s">
        <v>241</v>
      </c>
      <c r="K735" s="34">
        <v>11</v>
      </c>
      <c r="L735" s="12">
        <v>9099</v>
      </c>
      <c r="M735" s="12">
        <v>0</v>
      </c>
      <c r="N735" s="12">
        <f t="shared" si="152"/>
        <v>9099</v>
      </c>
      <c r="O735" s="12">
        <v>9099</v>
      </c>
      <c r="P735" s="12">
        <v>0</v>
      </c>
      <c r="Q735" s="12">
        <f t="shared" si="153"/>
        <v>9099</v>
      </c>
      <c r="R735" s="60" t="s">
        <v>507</v>
      </c>
      <c r="T735" s="38"/>
    </row>
    <row r="736" spans="1:20" ht="12.75" customHeight="1">
      <c r="A736" s="60">
        <v>5</v>
      </c>
      <c r="B736" s="13" t="s">
        <v>2178</v>
      </c>
      <c r="C736" s="13" t="s">
        <v>2194</v>
      </c>
      <c r="D736" s="13" t="s">
        <v>2195</v>
      </c>
      <c r="E736" s="13" t="s">
        <v>1082</v>
      </c>
      <c r="F736" s="13" t="s">
        <v>2196</v>
      </c>
      <c r="G736" s="13" t="s">
        <v>1636</v>
      </c>
      <c r="H736" s="13" t="s">
        <v>2197</v>
      </c>
      <c r="I736" s="13" t="s">
        <v>2198</v>
      </c>
      <c r="J736" s="13" t="s">
        <v>241</v>
      </c>
      <c r="K736" s="34">
        <v>6</v>
      </c>
      <c r="L736" s="12">
        <v>1175</v>
      </c>
      <c r="M736" s="12">
        <v>0</v>
      </c>
      <c r="N736" s="12">
        <f t="shared" si="152"/>
        <v>1175</v>
      </c>
      <c r="O736" s="12">
        <v>1175</v>
      </c>
      <c r="P736" s="12">
        <v>0</v>
      </c>
      <c r="Q736" s="12">
        <f t="shared" si="153"/>
        <v>1175</v>
      </c>
      <c r="R736" s="60" t="s">
        <v>507</v>
      </c>
      <c r="T736" s="38"/>
    </row>
    <row r="737" spans="1:20" ht="12.75" customHeight="1">
      <c r="A737" s="60">
        <v>6</v>
      </c>
      <c r="B737" s="13" t="s">
        <v>2178</v>
      </c>
      <c r="C737" s="13" t="s">
        <v>2178</v>
      </c>
      <c r="D737" s="13" t="s">
        <v>2199</v>
      </c>
      <c r="E737" s="13" t="s">
        <v>19</v>
      </c>
      <c r="F737" s="13" t="s">
        <v>1635</v>
      </c>
      <c r="G737" s="13" t="s">
        <v>1636</v>
      </c>
      <c r="H737" s="13" t="s">
        <v>2200</v>
      </c>
      <c r="I737" s="13" t="s">
        <v>2201</v>
      </c>
      <c r="J737" s="13" t="s">
        <v>241</v>
      </c>
      <c r="K737" s="34">
        <v>10</v>
      </c>
      <c r="L737" s="12">
        <v>859</v>
      </c>
      <c r="M737" s="12">
        <v>0</v>
      </c>
      <c r="N737" s="12">
        <f t="shared" si="152"/>
        <v>859</v>
      </c>
      <c r="O737" s="12">
        <v>859</v>
      </c>
      <c r="P737" s="12">
        <v>0</v>
      </c>
      <c r="Q737" s="12">
        <f t="shared" si="153"/>
        <v>859</v>
      </c>
      <c r="R737" s="60" t="s">
        <v>507</v>
      </c>
      <c r="T737" s="38"/>
    </row>
    <row r="738" spans="1:20" ht="12.75" customHeight="1">
      <c r="A738" s="60">
        <v>7</v>
      </c>
      <c r="B738" s="13" t="s">
        <v>2178</v>
      </c>
      <c r="C738" s="13" t="s">
        <v>2178</v>
      </c>
      <c r="D738" s="13" t="s">
        <v>2199</v>
      </c>
      <c r="E738" s="13" t="s">
        <v>26</v>
      </c>
      <c r="F738" s="13" t="s">
        <v>1635</v>
      </c>
      <c r="G738" s="13" t="s">
        <v>1636</v>
      </c>
      <c r="H738" s="13" t="s">
        <v>2202</v>
      </c>
      <c r="I738" s="13" t="s">
        <v>2203</v>
      </c>
      <c r="J738" s="13" t="s">
        <v>241</v>
      </c>
      <c r="K738" s="34">
        <v>7</v>
      </c>
      <c r="L738" s="12">
        <v>3559</v>
      </c>
      <c r="M738" s="12">
        <v>0</v>
      </c>
      <c r="N738" s="12">
        <f t="shared" si="152"/>
        <v>3559</v>
      </c>
      <c r="O738" s="12">
        <v>3559</v>
      </c>
      <c r="P738" s="12">
        <v>0</v>
      </c>
      <c r="Q738" s="12">
        <f t="shared" si="153"/>
        <v>3559</v>
      </c>
      <c r="R738" s="60" t="s">
        <v>507</v>
      </c>
      <c r="T738" s="38"/>
    </row>
    <row r="739" spans="1:20" ht="12.75" customHeight="1">
      <c r="A739" s="60">
        <v>8</v>
      </c>
      <c r="B739" s="13" t="s">
        <v>2178</v>
      </c>
      <c r="C739" s="13" t="s">
        <v>2204</v>
      </c>
      <c r="D739" s="13" t="s">
        <v>2205</v>
      </c>
      <c r="E739" s="13" t="s">
        <v>1040</v>
      </c>
      <c r="F739" s="13" t="s">
        <v>1635</v>
      </c>
      <c r="G739" s="13" t="s">
        <v>1636</v>
      </c>
      <c r="H739" s="13" t="s">
        <v>2206</v>
      </c>
      <c r="I739" s="13" t="s">
        <v>2207</v>
      </c>
      <c r="J739" s="13" t="s">
        <v>241</v>
      </c>
      <c r="K739" s="34">
        <v>37</v>
      </c>
      <c r="L739" s="12">
        <v>7061</v>
      </c>
      <c r="M739" s="12">
        <v>0</v>
      </c>
      <c r="N739" s="12">
        <f t="shared" si="152"/>
        <v>7061</v>
      </c>
      <c r="O739" s="12">
        <v>7061</v>
      </c>
      <c r="P739" s="12">
        <v>0</v>
      </c>
      <c r="Q739" s="12">
        <f t="shared" si="153"/>
        <v>7061</v>
      </c>
      <c r="R739" s="60" t="s">
        <v>507</v>
      </c>
      <c r="S739" s="104" t="s">
        <v>5153</v>
      </c>
      <c r="T739" s="38"/>
    </row>
    <row r="740" spans="1:20" ht="12.75" customHeight="1">
      <c r="A740" s="60">
        <v>9</v>
      </c>
      <c r="B740" s="13" t="s">
        <v>2178</v>
      </c>
      <c r="C740" s="13" t="s">
        <v>2208</v>
      </c>
      <c r="D740" s="13" t="s">
        <v>2209</v>
      </c>
      <c r="E740" s="13" t="s">
        <v>678</v>
      </c>
      <c r="F740" s="13" t="s">
        <v>1635</v>
      </c>
      <c r="G740" s="13" t="s">
        <v>1636</v>
      </c>
      <c r="H740" s="13" t="s">
        <v>2210</v>
      </c>
      <c r="I740" s="13" t="s">
        <v>2211</v>
      </c>
      <c r="J740" s="13" t="s">
        <v>241</v>
      </c>
      <c r="K740" s="34">
        <v>7</v>
      </c>
      <c r="L740" s="12">
        <v>3034</v>
      </c>
      <c r="M740" s="12">
        <v>0</v>
      </c>
      <c r="N740" s="12">
        <f t="shared" si="152"/>
        <v>3034</v>
      </c>
      <c r="O740" s="12">
        <v>3034</v>
      </c>
      <c r="P740" s="12">
        <v>0</v>
      </c>
      <c r="Q740" s="12">
        <f t="shared" si="153"/>
        <v>3034</v>
      </c>
      <c r="R740" s="60" t="s">
        <v>507</v>
      </c>
      <c r="T740" s="38"/>
    </row>
    <row r="741" spans="1:20" ht="12.75" customHeight="1">
      <c r="A741" s="60">
        <v>10</v>
      </c>
      <c r="B741" s="13" t="s">
        <v>2178</v>
      </c>
      <c r="C741" s="13" t="s">
        <v>2212</v>
      </c>
      <c r="D741" s="13" t="s">
        <v>2213</v>
      </c>
      <c r="E741" s="13" t="s">
        <v>2214</v>
      </c>
      <c r="F741" s="13" t="s">
        <v>1635</v>
      </c>
      <c r="G741" s="13" t="s">
        <v>1636</v>
      </c>
      <c r="H741" s="13" t="s">
        <v>2215</v>
      </c>
      <c r="I741" s="13" t="s">
        <v>2216</v>
      </c>
      <c r="J741" s="13" t="s">
        <v>241</v>
      </c>
      <c r="K741" s="34">
        <v>1</v>
      </c>
      <c r="L741" s="12">
        <v>500</v>
      </c>
      <c r="M741" s="12">
        <v>0</v>
      </c>
      <c r="N741" s="12">
        <f t="shared" si="152"/>
        <v>500</v>
      </c>
      <c r="O741" s="12">
        <v>500</v>
      </c>
      <c r="P741" s="12">
        <v>0</v>
      </c>
      <c r="Q741" s="12">
        <f t="shared" si="153"/>
        <v>500</v>
      </c>
      <c r="R741" s="60" t="s">
        <v>507</v>
      </c>
      <c r="T741" s="38"/>
    </row>
    <row r="742" spans="1:20" ht="12.75" customHeight="1">
      <c r="A742" s="60">
        <v>11</v>
      </c>
      <c r="B742" s="13" t="s">
        <v>2178</v>
      </c>
      <c r="C742" s="13" t="s">
        <v>2217</v>
      </c>
      <c r="D742" s="13" t="s">
        <v>2186</v>
      </c>
      <c r="E742" s="13" t="s">
        <v>1012</v>
      </c>
      <c r="F742" s="13" t="s">
        <v>1635</v>
      </c>
      <c r="G742" s="13" t="s">
        <v>1636</v>
      </c>
      <c r="H742" s="13" t="s">
        <v>2218</v>
      </c>
      <c r="I742" s="13" t="s">
        <v>2219</v>
      </c>
      <c r="J742" s="13" t="s">
        <v>220</v>
      </c>
      <c r="K742" s="34">
        <v>16</v>
      </c>
      <c r="L742" s="12">
        <v>300</v>
      </c>
      <c r="M742" s="12">
        <v>700</v>
      </c>
      <c r="N742" s="12">
        <f t="shared" si="152"/>
        <v>1000</v>
      </c>
      <c r="O742" s="12">
        <v>300</v>
      </c>
      <c r="P742" s="12">
        <v>700</v>
      </c>
      <c r="Q742" s="12">
        <f t="shared" si="153"/>
        <v>1000</v>
      </c>
      <c r="R742" s="60" t="s">
        <v>507</v>
      </c>
      <c r="T742" s="38"/>
    </row>
    <row r="743" spans="1:20" ht="12.75" customHeight="1">
      <c r="A743" s="60">
        <v>12</v>
      </c>
      <c r="B743" s="13" t="s">
        <v>2178</v>
      </c>
      <c r="C743" s="13" t="s">
        <v>5033</v>
      </c>
      <c r="D743" s="13" t="s">
        <v>5034</v>
      </c>
      <c r="E743" s="13" t="s">
        <v>5035</v>
      </c>
      <c r="F743" s="13" t="s">
        <v>1635</v>
      </c>
      <c r="G743" s="13" t="s">
        <v>1636</v>
      </c>
      <c r="H743" s="13" t="s">
        <v>5036</v>
      </c>
      <c r="I743" s="13"/>
      <c r="J743" s="13" t="s">
        <v>1651</v>
      </c>
      <c r="K743" s="34">
        <v>4.5</v>
      </c>
      <c r="L743" s="12">
        <v>500</v>
      </c>
      <c r="M743" s="12">
        <v>0</v>
      </c>
      <c r="N743" s="12">
        <f t="shared" si="152"/>
        <v>500</v>
      </c>
      <c r="O743" s="12">
        <v>500</v>
      </c>
      <c r="P743" s="12">
        <v>0</v>
      </c>
      <c r="Q743" s="12">
        <f t="shared" si="153"/>
        <v>500</v>
      </c>
      <c r="R743" s="60" t="s">
        <v>507</v>
      </c>
      <c r="T743" s="38"/>
    </row>
    <row r="744" spans="1:20" ht="12.75" customHeight="1">
      <c r="A744" s="380"/>
      <c r="B744" s="381"/>
      <c r="C744" s="381"/>
      <c r="D744" s="381"/>
      <c r="E744" s="381"/>
      <c r="F744" s="381"/>
      <c r="G744" s="381"/>
      <c r="H744" s="381"/>
      <c r="I744" s="381"/>
      <c r="J744" s="381"/>
      <c r="K744" s="382"/>
      <c r="L744" s="18">
        <f t="shared" ref="L744:Q744" si="154">SUM(L732:L743)</f>
        <v>43994</v>
      </c>
      <c r="M744" s="18">
        <f t="shared" si="154"/>
        <v>38788</v>
      </c>
      <c r="N744" s="18">
        <f t="shared" si="154"/>
        <v>82782</v>
      </c>
      <c r="O744" s="18">
        <f t="shared" si="154"/>
        <v>43994</v>
      </c>
      <c r="P744" s="18">
        <f t="shared" si="154"/>
        <v>38788</v>
      </c>
      <c r="Q744" s="18">
        <f t="shared" si="154"/>
        <v>82782</v>
      </c>
      <c r="R744" s="70"/>
      <c r="T744" s="38"/>
    </row>
    <row r="745" spans="1:20" ht="36" customHeight="1">
      <c r="A745" s="368"/>
      <c r="B745" s="368"/>
      <c r="C745" s="368"/>
      <c r="D745" s="368"/>
      <c r="E745" s="368"/>
      <c r="F745" s="368"/>
      <c r="G745" s="368"/>
      <c r="H745" s="368"/>
      <c r="I745" s="368"/>
      <c r="J745" s="368"/>
      <c r="K745" s="368"/>
      <c r="L745" s="21"/>
      <c r="M745" s="21"/>
      <c r="N745" s="21"/>
      <c r="O745" s="21"/>
      <c r="P745" s="21"/>
      <c r="Q745" s="21"/>
      <c r="R745" s="19"/>
    </row>
    <row r="746" spans="1:20" s="161" customFormat="1" ht="32.1" customHeight="1">
      <c r="A746" s="55" t="s">
        <v>1269</v>
      </c>
      <c r="B746" s="374" t="s">
        <v>2220</v>
      </c>
      <c r="C746" s="375"/>
      <c r="D746" s="375"/>
      <c r="E746" s="375"/>
      <c r="F746" s="375"/>
      <c r="G746" s="375"/>
      <c r="H746" s="375"/>
      <c r="I746" s="375"/>
      <c r="J746" s="375"/>
      <c r="K746" s="376"/>
      <c r="L746" s="377" t="s">
        <v>450</v>
      </c>
      <c r="M746" s="377"/>
      <c r="N746" s="377"/>
      <c r="O746" s="377" t="s">
        <v>2254</v>
      </c>
      <c r="P746" s="377"/>
      <c r="Q746" s="377"/>
      <c r="R746" s="378" t="s">
        <v>20</v>
      </c>
    </row>
    <row r="747" spans="1:20" s="161" customFormat="1" ht="42" customHeight="1">
      <c r="A747" s="162" t="s">
        <v>7</v>
      </c>
      <c r="B747" s="163" t="s">
        <v>29</v>
      </c>
      <c r="C747" s="163" t="s">
        <v>4</v>
      </c>
      <c r="D747" s="164" t="s">
        <v>5</v>
      </c>
      <c r="E747" s="164" t="s">
        <v>6</v>
      </c>
      <c r="F747" s="164" t="s">
        <v>8</v>
      </c>
      <c r="G747" s="164" t="s">
        <v>9</v>
      </c>
      <c r="H747" s="164" t="s">
        <v>1025</v>
      </c>
      <c r="I747" s="164" t="s">
        <v>10</v>
      </c>
      <c r="J747" s="164" t="s">
        <v>11</v>
      </c>
      <c r="K747" s="162" t="s">
        <v>12</v>
      </c>
      <c r="L747" s="165" t="s">
        <v>13</v>
      </c>
      <c r="M747" s="165" t="s">
        <v>14</v>
      </c>
      <c r="N747" s="165" t="s">
        <v>3</v>
      </c>
      <c r="O747" s="165" t="s">
        <v>13</v>
      </c>
      <c r="P747" s="165" t="s">
        <v>14</v>
      </c>
      <c r="Q747" s="165" t="s">
        <v>3</v>
      </c>
      <c r="R747" s="379"/>
    </row>
    <row r="748" spans="1:20" s="161" customFormat="1" ht="12.75" customHeight="1">
      <c r="A748" s="166">
        <v>1</v>
      </c>
      <c r="B748" s="164" t="s">
        <v>2221</v>
      </c>
      <c r="C748" s="167" t="s">
        <v>2222</v>
      </c>
      <c r="D748" s="167" t="s">
        <v>2223</v>
      </c>
      <c r="E748" s="167" t="s">
        <v>2224</v>
      </c>
      <c r="F748" s="167" t="s">
        <v>1635</v>
      </c>
      <c r="G748" s="167" t="s">
        <v>1636</v>
      </c>
      <c r="H748" s="167" t="s">
        <v>2225</v>
      </c>
      <c r="I748" s="167" t="s">
        <v>2226</v>
      </c>
      <c r="J748" s="167" t="s">
        <v>241</v>
      </c>
      <c r="K748" s="167">
        <v>38</v>
      </c>
      <c r="L748" s="12">
        <v>72844</v>
      </c>
      <c r="M748" s="12">
        <v>0</v>
      </c>
      <c r="N748" s="12">
        <f>L748+M748</f>
        <v>72844</v>
      </c>
      <c r="O748" s="12">
        <v>72844</v>
      </c>
      <c r="P748" s="12">
        <v>0</v>
      </c>
      <c r="Q748" s="12">
        <f>O748+P748</f>
        <v>72844</v>
      </c>
      <c r="R748" s="60" t="s">
        <v>507</v>
      </c>
    </row>
    <row r="749" spans="1:20" s="161" customFormat="1" ht="12.75" customHeight="1">
      <c r="A749" s="396"/>
      <c r="B749" s="397"/>
      <c r="C749" s="397"/>
      <c r="D749" s="397"/>
      <c r="E749" s="397"/>
      <c r="F749" s="397"/>
      <c r="G749" s="397"/>
      <c r="H749" s="397"/>
      <c r="I749" s="397"/>
      <c r="J749" s="397"/>
      <c r="K749" s="398"/>
      <c r="L749" s="18">
        <f t="shared" ref="L749:Q749" si="155">SUM(L748)</f>
        <v>72844</v>
      </c>
      <c r="M749" s="18">
        <f t="shared" si="155"/>
        <v>0</v>
      </c>
      <c r="N749" s="18">
        <f t="shared" si="155"/>
        <v>72844</v>
      </c>
      <c r="O749" s="18">
        <f t="shared" si="155"/>
        <v>72844</v>
      </c>
      <c r="P749" s="18">
        <f t="shared" si="155"/>
        <v>0</v>
      </c>
      <c r="Q749" s="18">
        <f t="shared" si="155"/>
        <v>72844</v>
      </c>
      <c r="R749" s="70"/>
    </row>
    <row r="750" spans="1:20" ht="36" customHeight="1">
      <c r="A750" s="368"/>
      <c r="B750" s="368"/>
      <c r="C750" s="368"/>
      <c r="D750" s="368"/>
      <c r="E750" s="368"/>
      <c r="F750" s="368"/>
      <c r="G750" s="368"/>
      <c r="H750" s="368"/>
      <c r="I750" s="368"/>
      <c r="J750" s="368"/>
      <c r="K750" s="368"/>
      <c r="L750" s="21"/>
      <c r="M750" s="21"/>
      <c r="N750" s="21"/>
      <c r="O750" s="21"/>
      <c r="P750" s="21"/>
      <c r="Q750" s="21"/>
      <c r="R750" s="19"/>
    </row>
    <row r="751" spans="1:20" s="161" customFormat="1" ht="32.1" customHeight="1">
      <c r="A751" s="55" t="s">
        <v>492</v>
      </c>
      <c r="B751" s="374" t="s">
        <v>2227</v>
      </c>
      <c r="C751" s="375"/>
      <c r="D751" s="375"/>
      <c r="E751" s="375"/>
      <c r="F751" s="375"/>
      <c r="G751" s="375"/>
      <c r="H751" s="375"/>
      <c r="I751" s="375"/>
      <c r="J751" s="375"/>
      <c r="K751" s="376"/>
      <c r="L751" s="377" t="s">
        <v>450</v>
      </c>
      <c r="M751" s="377"/>
      <c r="N751" s="377"/>
      <c r="O751" s="377" t="s">
        <v>2254</v>
      </c>
      <c r="P751" s="377"/>
      <c r="Q751" s="377"/>
      <c r="R751" s="378" t="s">
        <v>20</v>
      </c>
    </row>
    <row r="752" spans="1:20" s="161" customFormat="1" ht="42" customHeight="1">
      <c r="A752" s="162" t="s">
        <v>7</v>
      </c>
      <c r="B752" s="163" t="s">
        <v>29</v>
      </c>
      <c r="C752" s="163" t="s">
        <v>4</v>
      </c>
      <c r="D752" s="164" t="s">
        <v>5</v>
      </c>
      <c r="E752" s="164" t="s">
        <v>6</v>
      </c>
      <c r="F752" s="164" t="s">
        <v>8</v>
      </c>
      <c r="G752" s="164" t="s">
        <v>9</v>
      </c>
      <c r="H752" s="164" t="s">
        <v>1025</v>
      </c>
      <c r="I752" s="164" t="s">
        <v>10</v>
      </c>
      <c r="J752" s="164" t="s">
        <v>11</v>
      </c>
      <c r="K752" s="162" t="s">
        <v>12</v>
      </c>
      <c r="L752" s="165" t="s">
        <v>13</v>
      </c>
      <c r="M752" s="165" t="s">
        <v>14</v>
      </c>
      <c r="N752" s="165" t="s">
        <v>3</v>
      </c>
      <c r="O752" s="165" t="s">
        <v>13</v>
      </c>
      <c r="P752" s="165" t="s">
        <v>14</v>
      </c>
      <c r="Q752" s="165" t="s">
        <v>3</v>
      </c>
      <c r="R752" s="379"/>
    </row>
    <row r="753" spans="1:18" s="161" customFormat="1" ht="12.75" customHeight="1">
      <c r="A753" s="166">
        <v>1</v>
      </c>
      <c r="B753" s="164" t="s">
        <v>2228</v>
      </c>
      <c r="C753" s="167" t="s">
        <v>2222</v>
      </c>
      <c r="D753" s="167" t="s">
        <v>2229</v>
      </c>
      <c r="E753" s="167" t="s">
        <v>2230</v>
      </c>
      <c r="F753" s="167" t="s">
        <v>1635</v>
      </c>
      <c r="G753" s="167" t="s">
        <v>1636</v>
      </c>
      <c r="H753" s="167" t="s">
        <v>2231</v>
      </c>
      <c r="I753" s="167" t="s">
        <v>2232</v>
      </c>
      <c r="J753" s="167" t="s">
        <v>220</v>
      </c>
      <c r="K753" s="167">
        <v>8</v>
      </c>
      <c r="L753" s="12">
        <v>7590</v>
      </c>
      <c r="M753" s="12">
        <v>17615</v>
      </c>
      <c r="N753" s="12">
        <f>L753+M753</f>
        <v>25205</v>
      </c>
      <c r="O753" s="12">
        <v>7590</v>
      </c>
      <c r="P753" s="12">
        <v>17615</v>
      </c>
      <c r="Q753" s="12">
        <f>O753+P753</f>
        <v>25205</v>
      </c>
      <c r="R753" s="60" t="s">
        <v>507</v>
      </c>
    </row>
    <row r="754" spans="1:18" s="161" customFormat="1" ht="12.75" customHeight="1">
      <c r="A754" s="396"/>
      <c r="B754" s="397"/>
      <c r="C754" s="397"/>
      <c r="D754" s="397"/>
      <c r="E754" s="397"/>
      <c r="F754" s="397"/>
      <c r="G754" s="397"/>
      <c r="H754" s="397"/>
      <c r="I754" s="397"/>
      <c r="J754" s="397"/>
      <c r="K754" s="398"/>
      <c r="L754" s="18">
        <f t="shared" ref="L754:Q754" si="156">SUM(L753)</f>
        <v>7590</v>
      </c>
      <c r="M754" s="18">
        <f t="shared" si="156"/>
        <v>17615</v>
      </c>
      <c r="N754" s="18">
        <f t="shared" si="156"/>
        <v>25205</v>
      </c>
      <c r="O754" s="18">
        <f t="shared" si="156"/>
        <v>7590</v>
      </c>
      <c r="P754" s="18">
        <f t="shared" si="156"/>
        <v>17615</v>
      </c>
      <c r="Q754" s="18">
        <f t="shared" si="156"/>
        <v>25205</v>
      </c>
      <c r="R754" s="70"/>
    </row>
    <row r="755" spans="1:18" ht="36" customHeight="1">
      <c r="A755" s="368"/>
      <c r="B755" s="368"/>
      <c r="C755" s="368"/>
      <c r="D755" s="368"/>
      <c r="E755" s="368"/>
      <c r="F755" s="368"/>
      <c r="G755" s="368"/>
      <c r="H755" s="368"/>
      <c r="I755" s="368"/>
      <c r="J755" s="368"/>
      <c r="K755" s="368"/>
      <c r="L755" s="21"/>
      <c r="M755" s="21"/>
      <c r="N755" s="21"/>
      <c r="O755" s="21"/>
      <c r="P755" s="21"/>
      <c r="Q755" s="21"/>
      <c r="R755" s="19"/>
    </row>
    <row r="756" spans="1:18" s="161" customFormat="1" ht="32.1" customHeight="1">
      <c r="A756" s="55" t="s">
        <v>4932</v>
      </c>
      <c r="B756" s="374" t="s">
        <v>2233</v>
      </c>
      <c r="C756" s="375"/>
      <c r="D756" s="375"/>
      <c r="E756" s="375"/>
      <c r="F756" s="375"/>
      <c r="G756" s="375"/>
      <c r="H756" s="375"/>
      <c r="I756" s="375"/>
      <c r="J756" s="375"/>
      <c r="K756" s="376"/>
      <c r="L756" s="377" t="s">
        <v>450</v>
      </c>
      <c r="M756" s="377"/>
      <c r="N756" s="377"/>
      <c r="O756" s="377" t="s">
        <v>2254</v>
      </c>
      <c r="P756" s="377"/>
      <c r="Q756" s="377"/>
      <c r="R756" s="378" t="s">
        <v>20</v>
      </c>
    </row>
    <row r="757" spans="1:18" s="161" customFormat="1" ht="42" customHeight="1">
      <c r="A757" s="162" t="s">
        <v>7</v>
      </c>
      <c r="B757" s="163" t="s">
        <v>29</v>
      </c>
      <c r="C757" s="163" t="s">
        <v>4</v>
      </c>
      <c r="D757" s="164" t="s">
        <v>5</v>
      </c>
      <c r="E757" s="164" t="s">
        <v>6</v>
      </c>
      <c r="F757" s="164" t="s">
        <v>8</v>
      </c>
      <c r="G757" s="164" t="s">
        <v>9</v>
      </c>
      <c r="H757" s="164" t="s">
        <v>1025</v>
      </c>
      <c r="I757" s="164" t="s">
        <v>10</v>
      </c>
      <c r="J757" s="164" t="s">
        <v>11</v>
      </c>
      <c r="K757" s="162" t="s">
        <v>12</v>
      </c>
      <c r="L757" s="165" t="s">
        <v>13</v>
      </c>
      <c r="M757" s="165" t="s">
        <v>14</v>
      </c>
      <c r="N757" s="165" t="s">
        <v>3</v>
      </c>
      <c r="O757" s="165" t="s">
        <v>13</v>
      </c>
      <c r="P757" s="165" t="s">
        <v>14</v>
      </c>
      <c r="Q757" s="165" t="s">
        <v>3</v>
      </c>
      <c r="R757" s="379"/>
    </row>
    <row r="758" spans="1:18" s="161" customFormat="1" ht="12.75" customHeight="1">
      <c r="A758" s="166">
        <v>1</v>
      </c>
      <c r="B758" s="164" t="s">
        <v>2234</v>
      </c>
      <c r="C758" s="167" t="s">
        <v>2222</v>
      </c>
      <c r="D758" s="167" t="s">
        <v>2209</v>
      </c>
      <c r="E758" s="167" t="s">
        <v>1063</v>
      </c>
      <c r="F758" s="167" t="s">
        <v>1635</v>
      </c>
      <c r="G758" s="167" t="s">
        <v>1636</v>
      </c>
      <c r="H758" s="167" t="s">
        <v>2235</v>
      </c>
      <c r="I758" s="167" t="s">
        <v>2236</v>
      </c>
      <c r="J758" s="167" t="s">
        <v>220</v>
      </c>
      <c r="K758" s="167" t="s">
        <v>364</v>
      </c>
      <c r="L758" s="12">
        <v>2048</v>
      </c>
      <c r="M758" s="12">
        <v>4248</v>
      </c>
      <c r="N758" s="12">
        <f>L758+M758</f>
        <v>6296</v>
      </c>
      <c r="O758" s="12">
        <v>2048</v>
      </c>
      <c r="P758" s="12">
        <v>4248</v>
      </c>
      <c r="Q758" s="12">
        <f>O758+P758</f>
        <v>6296</v>
      </c>
      <c r="R758" s="60" t="s">
        <v>507</v>
      </c>
    </row>
    <row r="759" spans="1:18" s="161" customFormat="1" ht="12.75" customHeight="1">
      <c r="A759" s="396"/>
      <c r="B759" s="397"/>
      <c r="C759" s="397"/>
      <c r="D759" s="397"/>
      <c r="E759" s="397"/>
      <c r="F759" s="397"/>
      <c r="G759" s="397"/>
      <c r="H759" s="397"/>
      <c r="I759" s="397"/>
      <c r="J759" s="397"/>
      <c r="K759" s="398"/>
      <c r="L759" s="18">
        <f t="shared" ref="L759:Q759" si="157">SUM(L758)</f>
        <v>2048</v>
      </c>
      <c r="M759" s="18">
        <f t="shared" si="157"/>
        <v>4248</v>
      </c>
      <c r="N759" s="18">
        <f t="shared" si="157"/>
        <v>6296</v>
      </c>
      <c r="O759" s="18">
        <f t="shared" si="157"/>
        <v>2048</v>
      </c>
      <c r="P759" s="18">
        <f t="shared" si="157"/>
        <v>4248</v>
      </c>
      <c r="Q759" s="18">
        <f t="shared" si="157"/>
        <v>6296</v>
      </c>
      <c r="R759" s="70"/>
    </row>
    <row r="760" spans="1:18" ht="36" customHeight="1">
      <c r="A760" s="368"/>
      <c r="B760" s="368"/>
      <c r="C760" s="368"/>
      <c r="D760" s="368"/>
      <c r="E760" s="368"/>
      <c r="F760" s="368"/>
      <c r="G760" s="368"/>
      <c r="H760" s="368"/>
      <c r="I760" s="368"/>
      <c r="J760" s="368"/>
      <c r="K760" s="368"/>
      <c r="L760" s="21"/>
      <c r="M760" s="21"/>
      <c r="N760" s="21"/>
      <c r="O760" s="21"/>
      <c r="P760" s="21"/>
      <c r="Q760" s="21"/>
      <c r="R760" s="19"/>
    </row>
    <row r="761" spans="1:18" s="161" customFormat="1" ht="32.1" customHeight="1">
      <c r="A761" s="55" t="s">
        <v>4933</v>
      </c>
      <c r="B761" s="374" t="s">
        <v>2237</v>
      </c>
      <c r="C761" s="375"/>
      <c r="D761" s="375"/>
      <c r="E761" s="375"/>
      <c r="F761" s="375"/>
      <c r="G761" s="375"/>
      <c r="H761" s="375"/>
      <c r="I761" s="375"/>
      <c r="J761" s="375"/>
      <c r="K761" s="376"/>
      <c r="L761" s="377" t="s">
        <v>450</v>
      </c>
      <c r="M761" s="377"/>
      <c r="N761" s="377"/>
      <c r="O761" s="377" t="s">
        <v>2254</v>
      </c>
      <c r="P761" s="377"/>
      <c r="Q761" s="377"/>
      <c r="R761" s="378" t="s">
        <v>20</v>
      </c>
    </row>
    <row r="762" spans="1:18" s="161" customFormat="1" ht="42" customHeight="1">
      <c r="A762" s="162" t="s">
        <v>7</v>
      </c>
      <c r="B762" s="163" t="s">
        <v>29</v>
      </c>
      <c r="C762" s="163" t="s">
        <v>4</v>
      </c>
      <c r="D762" s="164" t="s">
        <v>5</v>
      </c>
      <c r="E762" s="164" t="s">
        <v>6</v>
      </c>
      <c r="F762" s="164" t="s">
        <v>8</v>
      </c>
      <c r="G762" s="164" t="s">
        <v>9</v>
      </c>
      <c r="H762" s="164" t="s">
        <v>1025</v>
      </c>
      <c r="I762" s="164" t="s">
        <v>10</v>
      </c>
      <c r="J762" s="164" t="s">
        <v>11</v>
      </c>
      <c r="K762" s="162" t="s">
        <v>12</v>
      </c>
      <c r="L762" s="165" t="s">
        <v>13</v>
      </c>
      <c r="M762" s="165" t="s">
        <v>14</v>
      </c>
      <c r="N762" s="165" t="s">
        <v>3</v>
      </c>
      <c r="O762" s="165" t="s">
        <v>13</v>
      </c>
      <c r="P762" s="165" t="s">
        <v>14</v>
      </c>
      <c r="Q762" s="165" t="s">
        <v>3</v>
      </c>
      <c r="R762" s="379"/>
    </row>
    <row r="763" spans="1:18" s="161" customFormat="1" ht="12.75" customHeight="1">
      <c r="A763" s="166">
        <v>1</v>
      </c>
      <c r="B763" s="164" t="s">
        <v>2238</v>
      </c>
      <c r="C763" s="167" t="s">
        <v>2222</v>
      </c>
      <c r="D763" s="167" t="s">
        <v>2239</v>
      </c>
      <c r="E763" s="167" t="s">
        <v>2240</v>
      </c>
      <c r="F763" s="167" t="s">
        <v>2196</v>
      </c>
      <c r="G763" s="167" t="s">
        <v>1636</v>
      </c>
      <c r="H763" s="167" t="s">
        <v>2241</v>
      </c>
      <c r="I763" s="167" t="s">
        <v>2242</v>
      </c>
      <c r="J763" s="167" t="s">
        <v>220</v>
      </c>
      <c r="K763" s="167">
        <v>16</v>
      </c>
      <c r="L763" s="12">
        <v>2212</v>
      </c>
      <c r="M763" s="12">
        <v>4398</v>
      </c>
      <c r="N763" s="12">
        <f>L763+M763</f>
        <v>6610</v>
      </c>
      <c r="O763" s="12">
        <v>2212</v>
      </c>
      <c r="P763" s="12">
        <v>4398</v>
      </c>
      <c r="Q763" s="12">
        <f>O763+P763</f>
        <v>6610</v>
      </c>
      <c r="R763" s="60" t="s">
        <v>507</v>
      </c>
    </row>
    <row r="764" spans="1:18" s="161" customFormat="1" ht="12.75" customHeight="1">
      <c r="A764" s="396"/>
      <c r="B764" s="397"/>
      <c r="C764" s="397"/>
      <c r="D764" s="397"/>
      <c r="E764" s="397"/>
      <c r="F764" s="397"/>
      <c r="G764" s="397"/>
      <c r="H764" s="397"/>
      <c r="I764" s="397"/>
      <c r="J764" s="397"/>
      <c r="K764" s="398"/>
      <c r="L764" s="18">
        <f t="shared" ref="L764:Q764" si="158">SUM(L763)</f>
        <v>2212</v>
      </c>
      <c r="M764" s="18">
        <f t="shared" si="158"/>
        <v>4398</v>
      </c>
      <c r="N764" s="18">
        <f t="shared" si="158"/>
        <v>6610</v>
      </c>
      <c r="O764" s="18">
        <f t="shared" si="158"/>
        <v>2212</v>
      </c>
      <c r="P764" s="18">
        <f t="shared" si="158"/>
        <v>4398</v>
      </c>
      <c r="Q764" s="18">
        <f t="shared" si="158"/>
        <v>6610</v>
      </c>
      <c r="R764" s="70"/>
    </row>
    <row r="765" spans="1:18" ht="36" customHeight="1">
      <c r="A765" s="368"/>
      <c r="B765" s="368"/>
      <c r="C765" s="368"/>
      <c r="D765" s="368"/>
      <c r="E765" s="368"/>
      <c r="F765" s="368"/>
      <c r="G765" s="368"/>
      <c r="H765" s="368"/>
      <c r="I765" s="368"/>
      <c r="J765" s="368"/>
      <c r="K765" s="368"/>
      <c r="L765" s="21"/>
      <c r="M765" s="21"/>
      <c r="N765" s="21"/>
      <c r="O765" s="21"/>
      <c r="P765" s="21"/>
      <c r="Q765" s="21"/>
      <c r="R765" s="19"/>
    </row>
    <row r="766" spans="1:18" s="161" customFormat="1" ht="32.1" customHeight="1">
      <c r="A766" s="55" t="s">
        <v>4934</v>
      </c>
      <c r="B766" s="374" t="s">
        <v>2243</v>
      </c>
      <c r="C766" s="375"/>
      <c r="D766" s="375"/>
      <c r="E766" s="375"/>
      <c r="F766" s="375"/>
      <c r="G766" s="375"/>
      <c r="H766" s="375"/>
      <c r="I766" s="375"/>
      <c r="J766" s="375"/>
      <c r="K766" s="376"/>
      <c r="L766" s="377" t="s">
        <v>450</v>
      </c>
      <c r="M766" s="377"/>
      <c r="N766" s="377"/>
      <c r="O766" s="377" t="s">
        <v>2254</v>
      </c>
      <c r="P766" s="377"/>
      <c r="Q766" s="377"/>
      <c r="R766" s="378" t="s">
        <v>20</v>
      </c>
    </row>
    <row r="767" spans="1:18" s="161" customFormat="1" ht="42" customHeight="1">
      <c r="A767" s="162" t="s">
        <v>7</v>
      </c>
      <c r="B767" s="163" t="s">
        <v>29</v>
      </c>
      <c r="C767" s="163" t="s">
        <v>4</v>
      </c>
      <c r="D767" s="164" t="s">
        <v>5</v>
      </c>
      <c r="E767" s="164" t="s">
        <v>6</v>
      </c>
      <c r="F767" s="164" t="s">
        <v>8</v>
      </c>
      <c r="G767" s="164" t="s">
        <v>9</v>
      </c>
      <c r="H767" s="164" t="s">
        <v>1025</v>
      </c>
      <c r="I767" s="164" t="s">
        <v>10</v>
      </c>
      <c r="J767" s="164" t="s">
        <v>11</v>
      </c>
      <c r="K767" s="162" t="s">
        <v>12</v>
      </c>
      <c r="L767" s="165" t="s">
        <v>13</v>
      </c>
      <c r="M767" s="165" t="s">
        <v>14</v>
      </c>
      <c r="N767" s="165" t="s">
        <v>3</v>
      </c>
      <c r="O767" s="165" t="s">
        <v>13</v>
      </c>
      <c r="P767" s="165" t="s">
        <v>14</v>
      </c>
      <c r="Q767" s="165" t="s">
        <v>3</v>
      </c>
      <c r="R767" s="379"/>
    </row>
    <row r="768" spans="1:18" s="161" customFormat="1" ht="12.75" customHeight="1">
      <c r="A768" s="166">
        <v>1</v>
      </c>
      <c r="B768" s="164" t="s">
        <v>2244</v>
      </c>
      <c r="C768" s="167" t="s">
        <v>2222</v>
      </c>
      <c r="D768" s="167" t="s">
        <v>2245</v>
      </c>
      <c r="E768" s="167" t="s">
        <v>2246</v>
      </c>
      <c r="F768" s="167" t="s">
        <v>2196</v>
      </c>
      <c r="G768" s="167" t="s">
        <v>1636</v>
      </c>
      <c r="H768" s="167" t="s">
        <v>2247</v>
      </c>
      <c r="I768" s="167" t="s">
        <v>2248</v>
      </c>
      <c r="J768" s="167" t="s">
        <v>220</v>
      </c>
      <c r="K768" s="167">
        <v>6</v>
      </c>
      <c r="L768" s="12">
        <v>3677</v>
      </c>
      <c r="M768" s="12">
        <v>7529</v>
      </c>
      <c r="N768" s="12">
        <f>L768+M768</f>
        <v>11206</v>
      </c>
      <c r="O768" s="12">
        <v>3677</v>
      </c>
      <c r="P768" s="12">
        <v>7529</v>
      </c>
      <c r="Q768" s="12">
        <f>O768+P768</f>
        <v>11206</v>
      </c>
      <c r="R768" s="60" t="s">
        <v>507</v>
      </c>
    </row>
    <row r="769" spans="1:18" s="161" customFormat="1" ht="12.75" customHeight="1">
      <c r="A769" s="396"/>
      <c r="B769" s="397"/>
      <c r="C769" s="397"/>
      <c r="D769" s="397"/>
      <c r="E769" s="397"/>
      <c r="F769" s="397"/>
      <c r="G769" s="397"/>
      <c r="H769" s="397"/>
      <c r="I769" s="397"/>
      <c r="J769" s="397"/>
      <c r="K769" s="398"/>
      <c r="L769" s="18">
        <f t="shared" ref="L769:Q769" si="159">SUM(L768)</f>
        <v>3677</v>
      </c>
      <c r="M769" s="18">
        <f t="shared" si="159"/>
        <v>7529</v>
      </c>
      <c r="N769" s="18">
        <f t="shared" si="159"/>
        <v>11206</v>
      </c>
      <c r="O769" s="18">
        <f t="shared" si="159"/>
        <v>3677</v>
      </c>
      <c r="P769" s="18">
        <f t="shared" si="159"/>
        <v>7529</v>
      </c>
      <c r="Q769" s="18">
        <f t="shared" si="159"/>
        <v>11206</v>
      </c>
      <c r="R769" s="70"/>
    </row>
    <row r="770" spans="1:18" ht="36" customHeight="1">
      <c r="A770" s="368"/>
      <c r="B770" s="368"/>
      <c r="C770" s="368"/>
      <c r="D770" s="368"/>
      <c r="E770" s="368"/>
      <c r="F770" s="368"/>
      <c r="G770" s="368"/>
      <c r="H770" s="368"/>
      <c r="I770" s="368"/>
      <c r="J770" s="368"/>
      <c r="K770" s="368"/>
      <c r="L770" s="21"/>
      <c r="M770" s="21"/>
      <c r="N770" s="21"/>
      <c r="O770" s="21"/>
      <c r="P770" s="21"/>
      <c r="Q770" s="21"/>
      <c r="R770" s="19"/>
    </row>
    <row r="771" spans="1:18" s="161" customFormat="1" ht="32.1" customHeight="1">
      <c r="A771" s="55" t="s">
        <v>4935</v>
      </c>
      <c r="B771" s="374" t="s">
        <v>2249</v>
      </c>
      <c r="C771" s="375"/>
      <c r="D771" s="375"/>
      <c r="E771" s="375"/>
      <c r="F771" s="375"/>
      <c r="G771" s="375"/>
      <c r="H771" s="375"/>
      <c r="I771" s="375"/>
      <c r="J771" s="375"/>
      <c r="K771" s="376"/>
      <c r="L771" s="377" t="s">
        <v>450</v>
      </c>
      <c r="M771" s="377"/>
      <c r="N771" s="377"/>
      <c r="O771" s="377" t="s">
        <v>2254</v>
      </c>
      <c r="P771" s="377"/>
      <c r="Q771" s="377"/>
      <c r="R771" s="378" t="s">
        <v>20</v>
      </c>
    </row>
    <row r="772" spans="1:18" s="161" customFormat="1" ht="42" customHeight="1">
      <c r="A772" s="162" t="s">
        <v>7</v>
      </c>
      <c r="B772" s="163" t="s">
        <v>29</v>
      </c>
      <c r="C772" s="163" t="s">
        <v>4</v>
      </c>
      <c r="D772" s="164" t="s">
        <v>5</v>
      </c>
      <c r="E772" s="164" t="s">
        <v>6</v>
      </c>
      <c r="F772" s="164" t="s">
        <v>8</v>
      </c>
      <c r="G772" s="164" t="s">
        <v>9</v>
      </c>
      <c r="H772" s="164" t="s">
        <v>1025</v>
      </c>
      <c r="I772" s="164" t="s">
        <v>10</v>
      </c>
      <c r="J772" s="164" t="s">
        <v>11</v>
      </c>
      <c r="K772" s="162" t="s">
        <v>12</v>
      </c>
      <c r="L772" s="165" t="s">
        <v>13</v>
      </c>
      <c r="M772" s="165" t="s">
        <v>14</v>
      </c>
      <c r="N772" s="165" t="s">
        <v>3</v>
      </c>
      <c r="O772" s="165" t="s">
        <v>13</v>
      </c>
      <c r="P772" s="165" t="s">
        <v>14</v>
      </c>
      <c r="Q772" s="165" t="s">
        <v>3</v>
      </c>
      <c r="R772" s="379"/>
    </row>
    <row r="773" spans="1:18" s="161" customFormat="1" ht="12.75" customHeight="1">
      <c r="A773" s="166">
        <v>1</v>
      </c>
      <c r="B773" s="164" t="s">
        <v>2250</v>
      </c>
      <c r="C773" s="167" t="s">
        <v>2251</v>
      </c>
      <c r="D773" s="167" t="s">
        <v>2213</v>
      </c>
      <c r="E773" s="167"/>
      <c r="F773" s="167" t="s">
        <v>2196</v>
      </c>
      <c r="G773" s="167" t="s">
        <v>1636</v>
      </c>
      <c r="H773" s="167" t="s">
        <v>2252</v>
      </c>
      <c r="I773" s="167" t="s">
        <v>2253</v>
      </c>
      <c r="J773" s="167" t="s">
        <v>241</v>
      </c>
      <c r="K773" s="167">
        <v>6</v>
      </c>
      <c r="L773" s="12">
        <v>625</v>
      </c>
      <c r="M773" s="12">
        <v>0</v>
      </c>
      <c r="N773" s="12">
        <f>L773+M773</f>
        <v>625</v>
      </c>
      <c r="O773" s="12">
        <v>625</v>
      </c>
      <c r="P773" s="12">
        <v>0</v>
      </c>
      <c r="Q773" s="12">
        <f>O773+P773</f>
        <v>625</v>
      </c>
      <c r="R773" s="60" t="s">
        <v>507</v>
      </c>
    </row>
    <row r="774" spans="1:18" s="161" customFormat="1" ht="12.75" customHeight="1">
      <c r="A774" s="396"/>
      <c r="B774" s="397"/>
      <c r="C774" s="397"/>
      <c r="D774" s="397"/>
      <c r="E774" s="397"/>
      <c r="F774" s="397"/>
      <c r="G774" s="397"/>
      <c r="H774" s="397"/>
      <c r="I774" s="397"/>
      <c r="J774" s="397"/>
      <c r="K774" s="398"/>
      <c r="L774" s="18">
        <f t="shared" ref="L774:Q774" si="160">SUM(L773)</f>
        <v>625</v>
      </c>
      <c r="M774" s="18">
        <f t="shared" si="160"/>
        <v>0</v>
      </c>
      <c r="N774" s="18">
        <f t="shared" si="160"/>
        <v>625</v>
      </c>
      <c r="O774" s="18">
        <f t="shared" si="160"/>
        <v>625</v>
      </c>
      <c r="P774" s="18">
        <f t="shared" si="160"/>
        <v>0</v>
      </c>
      <c r="Q774" s="18">
        <f t="shared" si="160"/>
        <v>625</v>
      </c>
      <c r="R774" s="70"/>
    </row>
    <row r="775" spans="1:18" ht="36" customHeight="1">
      <c r="A775" s="368"/>
      <c r="B775" s="368"/>
      <c r="C775" s="368"/>
      <c r="D775" s="368"/>
      <c r="E775" s="368"/>
      <c r="F775" s="368"/>
      <c r="G775" s="368"/>
      <c r="H775" s="368"/>
      <c r="I775" s="368"/>
      <c r="J775" s="368"/>
      <c r="K775" s="368"/>
      <c r="L775" s="368"/>
      <c r="M775" s="368"/>
      <c r="N775" s="368"/>
      <c r="O775" s="368"/>
      <c r="P775" s="368"/>
      <c r="Q775" s="368"/>
    </row>
    <row r="776" spans="1:18" s="116" customFormat="1" ht="32.1" customHeight="1">
      <c r="A776" s="118" t="s">
        <v>4936</v>
      </c>
      <c r="B776" s="369" t="s">
        <v>2441</v>
      </c>
      <c r="C776" s="369"/>
      <c r="D776" s="369"/>
      <c r="E776" s="369"/>
      <c r="F776" s="369"/>
      <c r="G776" s="369"/>
      <c r="H776" s="369"/>
      <c r="I776" s="369"/>
      <c r="J776" s="369"/>
      <c r="K776" s="369"/>
      <c r="L776" s="373" t="s">
        <v>2256</v>
      </c>
      <c r="M776" s="373"/>
      <c r="N776" s="373"/>
      <c r="O776" s="377" t="s">
        <v>2254</v>
      </c>
      <c r="P776" s="377"/>
      <c r="Q776" s="377"/>
      <c r="R776" s="378" t="s">
        <v>20</v>
      </c>
    </row>
    <row r="777" spans="1:18" s="116" customFormat="1" ht="42" customHeight="1">
      <c r="A777" s="121" t="s">
        <v>7</v>
      </c>
      <c r="B777" s="122" t="s">
        <v>29</v>
      </c>
      <c r="C777" s="122" t="s">
        <v>4</v>
      </c>
      <c r="D777" s="123" t="s">
        <v>5</v>
      </c>
      <c r="E777" s="123" t="s">
        <v>6</v>
      </c>
      <c r="F777" s="123" t="s">
        <v>8</v>
      </c>
      <c r="G777" s="123" t="s">
        <v>9</v>
      </c>
      <c r="H777" s="123" t="s">
        <v>22</v>
      </c>
      <c r="I777" s="123" t="s">
        <v>10</v>
      </c>
      <c r="J777" s="123" t="s">
        <v>11</v>
      </c>
      <c r="K777" s="121" t="s">
        <v>12</v>
      </c>
      <c r="L777" s="119" t="s">
        <v>13</v>
      </c>
      <c r="M777" s="121" t="s">
        <v>14</v>
      </c>
      <c r="N777" s="121" t="s">
        <v>3</v>
      </c>
      <c r="O777" s="119" t="s">
        <v>13</v>
      </c>
      <c r="P777" s="121" t="s">
        <v>14</v>
      </c>
      <c r="Q777" s="121" t="s">
        <v>3</v>
      </c>
      <c r="R777" s="379"/>
    </row>
    <row r="778" spans="1:18" s="116" customFormat="1" ht="12.75" customHeight="1">
      <c r="A778" s="120">
        <v>1</v>
      </c>
      <c r="B778" s="214" t="s">
        <v>2258</v>
      </c>
      <c r="C778" s="124" t="s">
        <v>387</v>
      </c>
      <c r="D778" s="124" t="s">
        <v>1636</v>
      </c>
      <c r="E778" s="124"/>
      <c r="F778" s="124" t="s">
        <v>1635</v>
      </c>
      <c r="G778" s="124" t="s">
        <v>1636</v>
      </c>
      <c r="H778" s="262" t="s">
        <v>2442</v>
      </c>
      <c r="I778" s="262" t="s">
        <v>2443</v>
      </c>
      <c r="J778" s="124" t="s">
        <v>444</v>
      </c>
      <c r="K778" s="269">
        <v>22</v>
      </c>
      <c r="L778" s="125">
        <v>92500</v>
      </c>
      <c r="M778" s="125">
        <v>0</v>
      </c>
      <c r="N778" s="125">
        <f>L778+M778</f>
        <v>92500</v>
      </c>
      <c r="O778" s="125">
        <v>92500</v>
      </c>
      <c r="P778" s="125">
        <v>0</v>
      </c>
      <c r="Q778" s="125">
        <f t="shared" ref="Q778:Q798" si="161">O778+P778</f>
        <v>92500</v>
      </c>
      <c r="R778" s="120" t="s">
        <v>507</v>
      </c>
    </row>
    <row r="779" spans="1:18" s="116" customFormat="1" ht="12.75" customHeight="1">
      <c r="A779" s="120">
        <v>2</v>
      </c>
      <c r="B779" s="214" t="s">
        <v>2258</v>
      </c>
      <c r="C779" s="124" t="s">
        <v>1405</v>
      </c>
      <c r="D779" s="124" t="s">
        <v>2179</v>
      </c>
      <c r="E779" s="124" t="s">
        <v>2444</v>
      </c>
      <c r="F779" s="124" t="s">
        <v>1635</v>
      </c>
      <c r="G779" s="124" t="s">
        <v>1636</v>
      </c>
      <c r="H779" s="262" t="s">
        <v>2445</v>
      </c>
      <c r="I779" s="262" t="s">
        <v>2446</v>
      </c>
      <c r="J779" s="124" t="s">
        <v>220</v>
      </c>
      <c r="K779" s="269">
        <v>7</v>
      </c>
      <c r="L779" s="125">
        <v>95</v>
      </c>
      <c r="M779" s="125">
        <v>262</v>
      </c>
      <c r="N779" s="125">
        <f t="shared" ref="N779:N798" si="162">L779+M779</f>
        <v>357</v>
      </c>
      <c r="O779" s="125">
        <v>95</v>
      </c>
      <c r="P779" s="125">
        <v>262</v>
      </c>
      <c r="Q779" s="125">
        <f t="shared" si="161"/>
        <v>357</v>
      </c>
      <c r="R779" s="120" t="s">
        <v>507</v>
      </c>
    </row>
    <row r="780" spans="1:18" s="116" customFormat="1" ht="12.75" customHeight="1">
      <c r="A780" s="120">
        <v>3</v>
      </c>
      <c r="B780" s="214" t="s">
        <v>2258</v>
      </c>
      <c r="C780" s="124" t="s">
        <v>1405</v>
      </c>
      <c r="D780" s="124" t="s">
        <v>2179</v>
      </c>
      <c r="E780" s="124" t="s">
        <v>2447</v>
      </c>
      <c r="F780" s="124" t="s">
        <v>1635</v>
      </c>
      <c r="G780" s="124" t="s">
        <v>1636</v>
      </c>
      <c r="H780" s="262" t="s">
        <v>2448</v>
      </c>
      <c r="I780" s="262" t="s">
        <v>2449</v>
      </c>
      <c r="J780" s="124" t="s">
        <v>220</v>
      </c>
      <c r="K780" s="269">
        <v>7</v>
      </c>
      <c r="L780" s="125">
        <v>147</v>
      </c>
      <c r="M780" s="125">
        <v>399</v>
      </c>
      <c r="N780" s="125">
        <f t="shared" si="162"/>
        <v>546</v>
      </c>
      <c r="O780" s="125">
        <v>147</v>
      </c>
      <c r="P780" s="125">
        <v>399</v>
      </c>
      <c r="Q780" s="125">
        <f t="shared" si="161"/>
        <v>546</v>
      </c>
      <c r="R780" s="120" t="s">
        <v>507</v>
      </c>
    </row>
    <row r="781" spans="1:18" s="116" customFormat="1" ht="12.75" customHeight="1">
      <c r="A781" s="120">
        <v>4</v>
      </c>
      <c r="B781" s="214" t="s">
        <v>2258</v>
      </c>
      <c r="C781" s="124" t="s">
        <v>1405</v>
      </c>
      <c r="D781" s="124" t="s">
        <v>2223</v>
      </c>
      <c r="E781" s="124">
        <v>62</v>
      </c>
      <c r="F781" s="124" t="s">
        <v>1635</v>
      </c>
      <c r="G781" s="124" t="s">
        <v>1636</v>
      </c>
      <c r="H781" s="262" t="s">
        <v>2450</v>
      </c>
      <c r="I781" s="262" t="s">
        <v>2451</v>
      </c>
      <c r="J781" s="124" t="s">
        <v>220</v>
      </c>
      <c r="K781" s="269">
        <v>7</v>
      </c>
      <c r="L781" s="125">
        <v>114</v>
      </c>
      <c r="M781" s="125">
        <v>329</v>
      </c>
      <c r="N781" s="125">
        <f t="shared" si="162"/>
        <v>443</v>
      </c>
      <c r="O781" s="125">
        <v>114</v>
      </c>
      <c r="P781" s="125">
        <v>329</v>
      </c>
      <c r="Q781" s="125">
        <f t="shared" si="161"/>
        <v>443</v>
      </c>
      <c r="R781" s="120" t="s">
        <v>507</v>
      </c>
    </row>
    <row r="782" spans="1:18" s="116" customFormat="1" ht="12.75" customHeight="1">
      <c r="A782" s="120">
        <v>5</v>
      </c>
      <c r="B782" s="214" t="s">
        <v>2258</v>
      </c>
      <c r="C782" s="124" t="s">
        <v>1405</v>
      </c>
      <c r="D782" s="124" t="s">
        <v>2229</v>
      </c>
      <c r="E782" s="124"/>
      <c r="F782" s="124" t="s">
        <v>1635</v>
      </c>
      <c r="G782" s="124" t="s">
        <v>1636</v>
      </c>
      <c r="H782" s="262" t="s">
        <v>2452</v>
      </c>
      <c r="I782" s="262" t="s">
        <v>2453</v>
      </c>
      <c r="J782" s="124" t="s">
        <v>220</v>
      </c>
      <c r="K782" s="269">
        <v>10</v>
      </c>
      <c r="L782" s="125">
        <v>1909</v>
      </c>
      <c r="M782" s="125">
        <v>4466</v>
      </c>
      <c r="N782" s="125">
        <f t="shared" si="162"/>
        <v>6375</v>
      </c>
      <c r="O782" s="125">
        <v>1909</v>
      </c>
      <c r="P782" s="125">
        <v>4466</v>
      </c>
      <c r="Q782" s="125">
        <f t="shared" si="161"/>
        <v>6375</v>
      </c>
      <c r="R782" s="120" t="s">
        <v>507</v>
      </c>
    </row>
    <row r="783" spans="1:18" s="116" customFormat="1" ht="12.75" customHeight="1">
      <c r="A783" s="120">
        <v>6</v>
      </c>
      <c r="B783" s="214" t="s">
        <v>2258</v>
      </c>
      <c r="C783" s="124" t="s">
        <v>1405</v>
      </c>
      <c r="D783" s="124" t="s">
        <v>2229</v>
      </c>
      <c r="E783" s="124"/>
      <c r="F783" s="124" t="s">
        <v>1635</v>
      </c>
      <c r="G783" s="124" t="s">
        <v>1636</v>
      </c>
      <c r="H783" s="262" t="s">
        <v>2454</v>
      </c>
      <c r="I783" s="262" t="s">
        <v>2455</v>
      </c>
      <c r="J783" s="124" t="s">
        <v>220</v>
      </c>
      <c r="K783" s="269">
        <v>7</v>
      </c>
      <c r="L783" s="125">
        <v>17</v>
      </c>
      <c r="M783" s="125">
        <v>31</v>
      </c>
      <c r="N783" s="125">
        <f t="shared" si="162"/>
        <v>48</v>
      </c>
      <c r="O783" s="125">
        <v>17</v>
      </c>
      <c r="P783" s="125">
        <v>31</v>
      </c>
      <c r="Q783" s="125">
        <f t="shared" si="161"/>
        <v>48</v>
      </c>
      <c r="R783" s="120" t="s">
        <v>507</v>
      </c>
    </row>
    <row r="784" spans="1:18" s="116" customFormat="1" ht="12.75" customHeight="1">
      <c r="A784" s="120">
        <v>7</v>
      </c>
      <c r="B784" s="214" t="s">
        <v>2258</v>
      </c>
      <c r="C784" s="124" t="s">
        <v>1405</v>
      </c>
      <c r="D784" s="124" t="s">
        <v>2229</v>
      </c>
      <c r="E784" s="124">
        <v>3</v>
      </c>
      <c r="F784" s="124" t="s">
        <v>1635</v>
      </c>
      <c r="G784" s="124" t="s">
        <v>1636</v>
      </c>
      <c r="H784" s="262" t="s">
        <v>2456</v>
      </c>
      <c r="I784" s="262" t="s">
        <v>2457</v>
      </c>
      <c r="J784" s="124" t="s">
        <v>220</v>
      </c>
      <c r="K784" s="120">
        <v>7</v>
      </c>
      <c r="L784" s="125">
        <v>616</v>
      </c>
      <c r="M784" s="125">
        <v>2056</v>
      </c>
      <c r="N784" s="125">
        <f t="shared" si="162"/>
        <v>2672</v>
      </c>
      <c r="O784" s="125">
        <v>616</v>
      </c>
      <c r="P784" s="125">
        <v>2056</v>
      </c>
      <c r="Q784" s="125">
        <f t="shared" si="161"/>
        <v>2672</v>
      </c>
      <c r="R784" s="120" t="s">
        <v>507</v>
      </c>
    </row>
    <row r="785" spans="1:19" s="116" customFormat="1" ht="12.75" customHeight="1">
      <c r="A785" s="120">
        <v>8</v>
      </c>
      <c r="B785" s="214" t="s">
        <v>2258</v>
      </c>
      <c r="C785" s="124" t="s">
        <v>1405</v>
      </c>
      <c r="D785" s="124" t="s">
        <v>2229</v>
      </c>
      <c r="E785" s="124">
        <v>5</v>
      </c>
      <c r="F785" s="124" t="s">
        <v>1635</v>
      </c>
      <c r="G785" s="124" t="s">
        <v>1636</v>
      </c>
      <c r="H785" s="262" t="s">
        <v>2458</v>
      </c>
      <c r="I785" s="262" t="s">
        <v>2459</v>
      </c>
      <c r="J785" s="124" t="s">
        <v>220</v>
      </c>
      <c r="K785" s="120">
        <v>7</v>
      </c>
      <c r="L785" s="125">
        <v>67.999999999999986</v>
      </c>
      <c r="M785" s="125">
        <v>152</v>
      </c>
      <c r="N785" s="125">
        <f t="shared" si="162"/>
        <v>220</v>
      </c>
      <c r="O785" s="125">
        <v>67.999999999999986</v>
      </c>
      <c r="P785" s="125">
        <v>152</v>
      </c>
      <c r="Q785" s="125">
        <f t="shared" si="161"/>
        <v>220</v>
      </c>
      <c r="R785" s="120" t="s">
        <v>507</v>
      </c>
    </row>
    <row r="786" spans="1:19" s="116" customFormat="1" ht="12.75" customHeight="1">
      <c r="A786" s="120">
        <v>9</v>
      </c>
      <c r="B786" s="214" t="s">
        <v>2258</v>
      </c>
      <c r="C786" s="124" t="s">
        <v>1405</v>
      </c>
      <c r="D786" s="124" t="s">
        <v>2229</v>
      </c>
      <c r="E786" s="124">
        <v>4</v>
      </c>
      <c r="F786" s="124" t="s">
        <v>1635</v>
      </c>
      <c r="G786" s="124" t="s">
        <v>1636</v>
      </c>
      <c r="H786" s="262" t="s">
        <v>2460</v>
      </c>
      <c r="I786" s="262" t="s">
        <v>2461</v>
      </c>
      <c r="J786" s="124" t="s">
        <v>220</v>
      </c>
      <c r="K786" s="120">
        <v>7</v>
      </c>
      <c r="L786" s="125">
        <v>2732</v>
      </c>
      <c r="M786" s="125">
        <v>6932</v>
      </c>
      <c r="N786" s="125">
        <f t="shared" si="162"/>
        <v>9664</v>
      </c>
      <c r="O786" s="125">
        <v>2732</v>
      </c>
      <c r="P786" s="125">
        <v>6932</v>
      </c>
      <c r="Q786" s="125">
        <f t="shared" si="161"/>
        <v>9664</v>
      </c>
      <c r="R786" s="120" t="s">
        <v>507</v>
      </c>
    </row>
    <row r="787" spans="1:19" s="116" customFormat="1" ht="12.75" customHeight="1">
      <c r="A787" s="120">
        <v>10</v>
      </c>
      <c r="B787" s="214" t="s">
        <v>2258</v>
      </c>
      <c r="C787" s="124" t="s">
        <v>1405</v>
      </c>
      <c r="D787" s="124" t="s">
        <v>2190</v>
      </c>
      <c r="E787" s="124"/>
      <c r="F787" s="124" t="s">
        <v>2191</v>
      </c>
      <c r="G787" s="124" t="s">
        <v>528</v>
      </c>
      <c r="H787" s="262" t="s">
        <v>2462</v>
      </c>
      <c r="I787" s="262" t="s">
        <v>2463</v>
      </c>
      <c r="J787" s="124" t="s">
        <v>220</v>
      </c>
      <c r="K787" s="120">
        <v>7</v>
      </c>
      <c r="L787" s="125">
        <v>335</v>
      </c>
      <c r="M787" s="125">
        <v>855</v>
      </c>
      <c r="N787" s="125">
        <f t="shared" si="162"/>
        <v>1190</v>
      </c>
      <c r="O787" s="125">
        <v>335</v>
      </c>
      <c r="P787" s="125">
        <v>855</v>
      </c>
      <c r="Q787" s="125">
        <f t="shared" si="161"/>
        <v>1190</v>
      </c>
      <c r="R787" s="120" t="s">
        <v>507</v>
      </c>
    </row>
    <row r="788" spans="1:19" s="116" customFormat="1" ht="12.75" customHeight="1">
      <c r="A788" s="120">
        <v>11</v>
      </c>
      <c r="B788" s="214" t="s">
        <v>2258</v>
      </c>
      <c r="C788" s="124" t="s">
        <v>1405</v>
      </c>
      <c r="D788" s="124" t="s">
        <v>2190</v>
      </c>
      <c r="E788" s="124"/>
      <c r="F788" s="124" t="s">
        <v>2191</v>
      </c>
      <c r="G788" s="124" t="s">
        <v>528</v>
      </c>
      <c r="H788" s="262" t="s">
        <v>2464</v>
      </c>
      <c r="I788" s="262" t="s">
        <v>2465</v>
      </c>
      <c r="J788" s="124" t="s">
        <v>220</v>
      </c>
      <c r="K788" s="120">
        <v>7</v>
      </c>
      <c r="L788" s="125">
        <v>2045</v>
      </c>
      <c r="M788" s="125">
        <v>5599</v>
      </c>
      <c r="N788" s="125">
        <f t="shared" si="162"/>
        <v>7644</v>
      </c>
      <c r="O788" s="125">
        <v>2045</v>
      </c>
      <c r="P788" s="125">
        <v>5599</v>
      </c>
      <c r="Q788" s="125">
        <f t="shared" si="161"/>
        <v>7644</v>
      </c>
      <c r="R788" s="120" t="s">
        <v>507</v>
      </c>
    </row>
    <row r="789" spans="1:19" s="116" customFormat="1" ht="12.75" customHeight="1">
      <c r="A789" s="120">
        <v>12</v>
      </c>
      <c r="B789" s="214" t="s">
        <v>2258</v>
      </c>
      <c r="C789" s="124" t="s">
        <v>1405</v>
      </c>
      <c r="D789" s="124" t="s">
        <v>2190</v>
      </c>
      <c r="E789" s="124"/>
      <c r="F789" s="124" t="s">
        <v>2191</v>
      </c>
      <c r="G789" s="124" t="s">
        <v>528</v>
      </c>
      <c r="H789" s="262" t="s">
        <v>2466</v>
      </c>
      <c r="I789" s="262" t="s">
        <v>2467</v>
      </c>
      <c r="J789" s="124" t="s">
        <v>220</v>
      </c>
      <c r="K789" s="120">
        <v>7</v>
      </c>
      <c r="L789" s="125">
        <v>67</v>
      </c>
      <c r="M789" s="125">
        <v>191</v>
      </c>
      <c r="N789" s="125">
        <f t="shared" si="162"/>
        <v>258</v>
      </c>
      <c r="O789" s="125">
        <v>67</v>
      </c>
      <c r="P789" s="125">
        <v>191</v>
      </c>
      <c r="Q789" s="125">
        <f t="shared" si="161"/>
        <v>258</v>
      </c>
      <c r="R789" s="120" t="s">
        <v>507</v>
      </c>
    </row>
    <row r="790" spans="1:19" s="116" customFormat="1" ht="12.75" customHeight="1">
      <c r="A790" s="120">
        <v>13</v>
      </c>
      <c r="B790" s="214" t="s">
        <v>2258</v>
      </c>
      <c r="C790" s="124" t="s">
        <v>1405</v>
      </c>
      <c r="D790" s="124" t="s">
        <v>2190</v>
      </c>
      <c r="E790" s="124"/>
      <c r="F790" s="124" t="s">
        <v>2191</v>
      </c>
      <c r="G790" s="124" t="s">
        <v>528</v>
      </c>
      <c r="H790" s="262" t="s">
        <v>2468</v>
      </c>
      <c r="I790" s="262" t="s">
        <v>2469</v>
      </c>
      <c r="J790" s="124" t="s">
        <v>220</v>
      </c>
      <c r="K790" s="120">
        <v>7</v>
      </c>
      <c r="L790" s="125">
        <v>405</v>
      </c>
      <c r="M790" s="125">
        <v>1040</v>
      </c>
      <c r="N790" s="125">
        <f t="shared" si="162"/>
        <v>1445</v>
      </c>
      <c r="O790" s="125">
        <v>405</v>
      </c>
      <c r="P790" s="125">
        <v>1040</v>
      </c>
      <c r="Q790" s="125">
        <f t="shared" si="161"/>
        <v>1445</v>
      </c>
      <c r="R790" s="120" t="s">
        <v>507</v>
      </c>
    </row>
    <row r="791" spans="1:19" s="116" customFormat="1" ht="12.75" customHeight="1">
      <c r="A791" s="120">
        <v>14</v>
      </c>
      <c r="B791" s="214" t="s">
        <v>2258</v>
      </c>
      <c r="C791" s="124" t="s">
        <v>1405</v>
      </c>
      <c r="D791" s="124" t="s">
        <v>2470</v>
      </c>
      <c r="E791" s="124"/>
      <c r="F791" s="124" t="s">
        <v>1635</v>
      </c>
      <c r="G791" s="124" t="s">
        <v>1636</v>
      </c>
      <c r="H791" s="262" t="s">
        <v>2471</v>
      </c>
      <c r="I791" s="262" t="s">
        <v>2472</v>
      </c>
      <c r="J791" s="124" t="s">
        <v>220</v>
      </c>
      <c r="K791" s="120">
        <v>7</v>
      </c>
      <c r="L791" s="125">
        <v>0</v>
      </c>
      <c r="M791" s="125">
        <v>238</v>
      </c>
      <c r="N791" s="125">
        <f t="shared" si="162"/>
        <v>238</v>
      </c>
      <c r="O791" s="125">
        <v>0</v>
      </c>
      <c r="P791" s="125">
        <v>238</v>
      </c>
      <c r="Q791" s="125">
        <f t="shared" si="161"/>
        <v>238</v>
      </c>
      <c r="R791" s="120" t="s">
        <v>507</v>
      </c>
    </row>
    <row r="792" spans="1:19" s="116" customFormat="1" ht="12.75" customHeight="1">
      <c r="A792" s="120">
        <v>15</v>
      </c>
      <c r="B792" s="214" t="s">
        <v>2258</v>
      </c>
      <c r="C792" s="124" t="s">
        <v>1875</v>
      </c>
      <c r="D792" s="124" t="s">
        <v>1636</v>
      </c>
      <c r="E792" s="124"/>
      <c r="F792" s="124" t="s">
        <v>1635</v>
      </c>
      <c r="G792" s="124" t="s">
        <v>1636</v>
      </c>
      <c r="H792" s="262" t="s">
        <v>2473</v>
      </c>
      <c r="I792" s="262" t="s">
        <v>2474</v>
      </c>
      <c r="J792" s="124" t="s">
        <v>220</v>
      </c>
      <c r="K792" s="120">
        <v>25</v>
      </c>
      <c r="L792" s="125">
        <v>22174</v>
      </c>
      <c r="M792" s="125">
        <v>61309.000000000029</v>
      </c>
      <c r="N792" s="125">
        <f t="shared" si="162"/>
        <v>83483.000000000029</v>
      </c>
      <c r="O792" s="125">
        <v>22174</v>
      </c>
      <c r="P792" s="125">
        <v>61309.000000000029</v>
      </c>
      <c r="Q792" s="125">
        <f t="shared" si="161"/>
        <v>83483.000000000029</v>
      </c>
      <c r="R792" s="120" t="s">
        <v>507</v>
      </c>
    </row>
    <row r="793" spans="1:19" s="116" customFormat="1" ht="12.75" customHeight="1">
      <c r="A793" s="120">
        <v>16</v>
      </c>
      <c r="B793" s="214" t="s">
        <v>2258</v>
      </c>
      <c r="C793" s="124" t="s">
        <v>1875</v>
      </c>
      <c r="D793" s="124" t="s">
        <v>2190</v>
      </c>
      <c r="E793" s="124"/>
      <c r="F793" s="124" t="s">
        <v>2191</v>
      </c>
      <c r="G793" s="124" t="s">
        <v>528</v>
      </c>
      <c r="H793" s="262" t="s">
        <v>2475</v>
      </c>
      <c r="I793" s="262" t="s">
        <v>2476</v>
      </c>
      <c r="J793" s="124" t="s">
        <v>220</v>
      </c>
      <c r="K793" s="120">
        <v>30</v>
      </c>
      <c r="L793" s="125">
        <v>13838</v>
      </c>
      <c r="M793" s="125">
        <v>44734</v>
      </c>
      <c r="N793" s="125">
        <f t="shared" si="162"/>
        <v>58572</v>
      </c>
      <c r="O793" s="125">
        <v>13838</v>
      </c>
      <c r="P793" s="125">
        <v>44734</v>
      </c>
      <c r="Q793" s="125">
        <f t="shared" si="161"/>
        <v>58572</v>
      </c>
      <c r="R793" s="120" t="s">
        <v>507</v>
      </c>
    </row>
    <row r="794" spans="1:19" s="116" customFormat="1" ht="12.75" customHeight="1">
      <c r="A794" s="120">
        <v>17</v>
      </c>
      <c r="B794" s="214" t="s">
        <v>2258</v>
      </c>
      <c r="C794" s="124" t="s">
        <v>1875</v>
      </c>
      <c r="D794" s="124" t="s">
        <v>2245</v>
      </c>
      <c r="E794" s="124"/>
      <c r="F794" s="124" t="s">
        <v>1635</v>
      </c>
      <c r="G794" s="124" t="s">
        <v>1636</v>
      </c>
      <c r="H794" s="262" t="s">
        <v>2477</v>
      </c>
      <c r="I794" s="262" t="s">
        <v>2478</v>
      </c>
      <c r="J794" s="124" t="s">
        <v>220</v>
      </c>
      <c r="K794" s="120">
        <v>20</v>
      </c>
      <c r="L794" s="125">
        <v>20308</v>
      </c>
      <c r="M794" s="125">
        <v>57299</v>
      </c>
      <c r="N794" s="125">
        <f t="shared" si="162"/>
        <v>77607</v>
      </c>
      <c r="O794" s="125">
        <v>20308</v>
      </c>
      <c r="P794" s="125">
        <v>57299</v>
      </c>
      <c r="Q794" s="125">
        <f t="shared" si="161"/>
        <v>77607</v>
      </c>
      <c r="R794" s="120" t="s">
        <v>507</v>
      </c>
    </row>
    <row r="795" spans="1:19" s="116" customFormat="1" ht="12.75" customHeight="1">
      <c r="A795" s="120">
        <v>18</v>
      </c>
      <c r="B795" s="214" t="s">
        <v>2258</v>
      </c>
      <c r="C795" s="124" t="s">
        <v>1405</v>
      </c>
      <c r="D795" s="124" t="s">
        <v>2479</v>
      </c>
      <c r="E795" s="124"/>
      <c r="F795" s="124" t="s">
        <v>2412</v>
      </c>
      <c r="G795" s="124" t="s">
        <v>1636</v>
      </c>
      <c r="H795" s="262" t="s">
        <v>2480</v>
      </c>
      <c r="I795" s="262" t="s">
        <v>2481</v>
      </c>
      <c r="J795" s="124" t="s">
        <v>241</v>
      </c>
      <c r="K795" s="120">
        <v>1</v>
      </c>
      <c r="L795" s="125">
        <v>635</v>
      </c>
      <c r="M795" s="125">
        <v>0</v>
      </c>
      <c r="N795" s="125">
        <f t="shared" si="162"/>
        <v>635</v>
      </c>
      <c r="O795" s="125">
        <v>635</v>
      </c>
      <c r="P795" s="125">
        <v>0</v>
      </c>
      <c r="Q795" s="125">
        <f t="shared" si="161"/>
        <v>635</v>
      </c>
      <c r="R795" s="120" t="s">
        <v>507</v>
      </c>
    </row>
    <row r="796" spans="1:19" s="116" customFormat="1" ht="12.75" customHeight="1">
      <c r="A796" s="120">
        <v>19</v>
      </c>
      <c r="B796" s="214" t="s">
        <v>2258</v>
      </c>
      <c r="C796" s="124" t="s">
        <v>1405</v>
      </c>
      <c r="D796" s="124" t="s">
        <v>2482</v>
      </c>
      <c r="E796" s="124" t="s">
        <v>2483</v>
      </c>
      <c r="F796" s="124" t="s">
        <v>1635</v>
      </c>
      <c r="G796" s="124" t="s">
        <v>1636</v>
      </c>
      <c r="H796" s="270" t="s">
        <v>2484</v>
      </c>
      <c r="I796" s="262">
        <v>91472825</v>
      </c>
      <c r="J796" s="124" t="s">
        <v>241</v>
      </c>
      <c r="K796" s="120">
        <v>5</v>
      </c>
      <c r="L796" s="125">
        <v>110</v>
      </c>
      <c r="M796" s="125">
        <v>0</v>
      </c>
      <c r="N796" s="125">
        <f t="shared" si="162"/>
        <v>110</v>
      </c>
      <c r="O796" s="125">
        <v>110</v>
      </c>
      <c r="P796" s="125">
        <v>0</v>
      </c>
      <c r="Q796" s="125">
        <f t="shared" si="161"/>
        <v>110</v>
      </c>
      <c r="R796" s="120" t="s">
        <v>507</v>
      </c>
      <c r="S796" s="271"/>
    </row>
    <row r="797" spans="1:19" s="116" customFormat="1" ht="12.75" customHeight="1">
      <c r="A797" s="120">
        <v>20</v>
      </c>
      <c r="B797" s="272" t="s">
        <v>2258</v>
      </c>
      <c r="C797" s="273" t="s">
        <v>2485</v>
      </c>
      <c r="D797" s="273" t="s">
        <v>2190</v>
      </c>
      <c r="E797" s="273">
        <v>45</v>
      </c>
      <c r="F797" s="273" t="s">
        <v>1635</v>
      </c>
      <c r="G797" s="273" t="s">
        <v>1636</v>
      </c>
      <c r="H797" s="270" t="s">
        <v>2486</v>
      </c>
      <c r="I797" s="270">
        <v>25864501</v>
      </c>
      <c r="J797" s="273" t="s">
        <v>315</v>
      </c>
      <c r="K797" s="269">
        <v>5</v>
      </c>
      <c r="L797" s="274">
        <v>0</v>
      </c>
      <c r="M797" s="274">
        <v>0</v>
      </c>
      <c r="N797" s="125">
        <f t="shared" si="162"/>
        <v>0</v>
      </c>
      <c r="O797" s="274">
        <v>0</v>
      </c>
      <c r="P797" s="274">
        <v>0</v>
      </c>
      <c r="Q797" s="125">
        <f t="shared" si="161"/>
        <v>0</v>
      </c>
      <c r="R797" s="120" t="s">
        <v>507</v>
      </c>
    </row>
    <row r="798" spans="1:19" s="116" customFormat="1" ht="12.75" customHeight="1">
      <c r="A798" s="120">
        <v>21</v>
      </c>
      <c r="B798" s="272" t="s">
        <v>2258</v>
      </c>
      <c r="C798" s="273" t="s">
        <v>2485</v>
      </c>
      <c r="D798" s="273" t="s">
        <v>2290</v>
      </c>
      <c r="E798" s="273" t="s">
        <v>1040</v>
      </c>
      <c r="F798" s="273" t="s">
        <v>1635</v>
      </c>
      <c r="G798" s="273" t="s">
        <v>1636</v>
      </c>
      <c r="H798" s="273" t="s">
        <v>2487</v>
      </c>
      <c r="I798" s="273" t="s">
        <v>2488</v>
      </c>
      <c r="J798" s="273" t="s">
        <v>315</v>
      </c>
      <c r="K798" s="345">
        <v>9</v>
      </c>
      <c r="L798" s="346">
        <v>53</v>
      </c>
      <c r="M798" s="347">
        <v>0</v>
      </c>
      <c r="N798" s="347">
        <f t="shared" si="162"/>
        <v>53</v>
      </c>
      <c r="O798" s="346">
        <v>53</v>
      </c>
      <c r="P798" s="347">
        <v>0</v>
      </c>
      <c r="Q798" s="347">
        <f t="shared" si="161"/>
        <v>53</v>
      </c>
      <c r="R798" s="120" t="s">
        <v>507</v>
      </c>
      <c r="S798" s="352" t="s">
        <v>5094</v>
      </c>
    </row>
    <row r="799" spans="1:19" s="116" customFormat="1" ht="12.75" customHeight="1">
      <c r="A799" s="367"/>
      <c r="B799" s="367"/>
      <c r="C799" s="367"/>
      <c r="D799" s="367"/>
      <c r="E799" s="367"/>
      <c r="F799" s="367"/>
      <c r="G799" s="367"/>
      <c r="H799" s="367"/>
      <c r="I799" s="367"/>
      <c r="J799" s="367"/>
      <c r="K799" s="367"/>
      <c r="L799" s="127">
        <f t="shared" ref="L799:Q799" si="163">SUM(L778:L798)</f>
        <v>158168</v>
      </c>
      <c r="M799" s="127">
        <f t="shared" si="163"/>
        <v>185892.00000000003</v>
      </c>
      <c r="N799" s="127">
        <f t="shared" si="163"/>
        <v>344060</v>
      </c>
      <c r="O799" s="127">
        <f t="shared" si="163"/>
        <v>158168</v>
      </c>
      <c r="P799" s="127">
        <f t="shared" si="163"/>
        <v>185892.00000000003</v>
      </c>
      <c r="Q799" s="127">
        <f t="shared" si="163"/>
        <v>344060</v>
      </c>
      <c r="R799" s="320"/>
    </row>
    <row r="800" spans="1:19" ht="36" customHeight="1">
      <c r="A800" s="368"/>
      <c r="B800" s="368"/>
      <c r="C800" s="368"/>
      <c r="D800" s="368"/>
      <c r="E800" s="368"/>
      <c r="F800" s="368"/>
      <c r="G800" s="368"/>
      <c r="H800" s="368"/>
      <c r="I800" s="368"/>
      <c r="J800" s="368"/>
      <c r="K800" s="368"/>
      <c r="L800" s="368"/>
      <c r="M800" s="368"/>
      <c r="N800" s="368"/>
      <c r="O800" s="368"/>
      <c r="P800" s="368"/>
      <c r="Q800" s="368"/>
    </row>
    <row r="801" spans="1:18" ht="32.1" customHeight="1">
      <c r="A801" s="55" t="s">
        <v>4937</v>
      </c>
      <c r="B801" s="374" t="s">
        <v>2489</v>
      </c>
      <c r="C801" s="375"/>
      <c r="D801" s="375"/>
      <c r="E801" s="375"/>
      <c r="F801" s="375"/>
      <c r="G801" s="375"/>
      <c r="H801" s="375"/>
      <c r="I801" s="375"/>
      <c r="J801" s="375"/>
      <c r="K801" s="376"/>
      <c r="L801" s="377" t="s">
        <v>437</v>
      </c>
      <c r="M801" s="377"/>
      <c r="N801" s="377"/>
      <c r="O801" s="377" t="s">
        <v>45</v>
      </c>
      <c r="P801" s="377"/>
      <c r="Q801" s="377"/>
      <c r="R801" s="378" t="s">
        <v>20</v>
      </c>
    </row>
    <row r="802" spans="1:18" ht="42" customHeight="1">
      <c r="A802" s="56" t="s">
        <v>7</v>
      </c>
      <c r="B802" s="57" t="s">
        <v>29</v>
      </c>
      <c r="C802" s="57" t="s">
        <v>4</v>
      </c>
      <c r="D802" s="58" t="s">
        <v>5</v>
      </c>
      <c r="E802" s="58" t="s">
        <v>6</v>
      </c>
      <c r="F802" s="58" t="s">
        <v>8</v>
      </c>
      <c r="G802" s="58" t="s">
        <v>9</v>
      </c>
      <c r="H802" s="58" t="s">
        <v>22</v>
      </c>
      <c r="I802" s="58" t="s">
        <v>10</v>
      </c>
      <c r="J802" s="58" t="s">
        <v>11</v>
      </c>
      <c r="K802" s="56" t="s">
        <v>12</v>
      </c>
      <c r="L802" s="62" t="s">
        <v>13</v>
      </c>
      <c r="M802" s="56" t="s">
        <v>14</v>
      </c>
      <c r="N802" s="56" t="s">
        <v>3</v>
      </c>
      <c r="O802" s="62" t="s">
        <v>13</v>
      </c>
      <c r="P802" s="56" t="s">
        <v>14</v>
      </c>
      <c r="Q802" s="56" t="s">
        <v>3</v>
      </c>
      <c r="R802" s="379"/>
    </row>
    <row r="803" spans="1:18" ht="12.75" customHeight="1">
      <c r="A803" s="60">
        <v>1</v>
      </c>
      <c r="B803" s="134" t="s">
        <v>2489</v>
      </c>
      <c r="C803" s="134" t="s">
        <v>2490</v>
      </c>
      <c r="D803" s="134" t="s">
        <v>2491</v>
      </c>
      <c r="E803" s="134"/>
      <c r="F803" s="134" t="s">
        <v>2492</v>
      </c>
      <c r="G803" s="134" t="s">
        <v>2493</v>
      </c>
      <c r="H803" s="60" t="s">
        <v>2494</v>
      </c>
      <c r="I803" s="134" t="s">
        <v>2495</v>
      </c>
      <c r="J803" s="134" t="s">
        <v>241</v>
      </c>
      <c r="K803" s="276">
        <v>13</v>
      </c>
      <c r="L803" s="12">
        <v>3183</v>
      </c>
      <c r="M803" s="97">
        <v>0</v>
      </c>
      <c r="N803" s="12">
        <f t="shared" ref="N803:N837" si="164">L803+M803</f>
        <v>3183</v>
      </c>
      <c r="O803" s="12">
        <v>3183</v>
      </c>
      <c r="P803" s="97">
        <v>0</v>
      </c>
      <c r="Q803" s="12">
        <f t="shared" ref="Q803:Q837" si="165">O803+P803</f>
        <v>3183</v>
      </c>
      <c r="R803" s="60" t="s">
        <v>558</v>
      </c>
    </row>
    <row r="804" spans="1:18" ht="12.75" customHeight="1">
      <c r="A804" s="60">
        <v>2</v>
      </c>
      <c r="B804" s="134" t="s">
        <v>2489</v>
      </c>
      <c r="C804" s="134" t="s">
        <v>261</v>
      </c>
      <c r="D804" s="134" t="s">
        <v>2496</v>
      </c>
      <c r="E804" s="134"/>
      <c r="F804" s="134" t="s">
        <v>2492</v>
      </c>
      <c r="G804" s="134" t="s">
        <v>2493</v>
      </c>
      <c r="H804" s="197" t="s">
        <v>2497</v>
      </c>
      <c r="I804" s="134" t="s">
        <v>2498</v>
      </c>
      <c r="J804" s="134" t="s">
        <v>241</v>
      </c>
      <c r="K804" s="276">
        <v>15</v>
      </c>
      <c r="L804" s="12">
        <v>2607</v>
      </c>
      <c r="M804" s="97">
        <v>0</v>
      </c>
      <c r="N804" s="12">
        <f t="shared" si="164"/>
        <v>2607</v>
      </c>
      <c r="O804" s="12">
        <v>2607</v>
      </c>
      <c r="P804" s="97">
        <v>0</v>
      </c>
      <c r="Q804" s="12">
        <f t="shared" si="165"/>
        <v>2607</v>
      </c>
      <c r="R804" s="60" t="s">
        <v>558</v>
      </c>
    </row>
    <row r="805" spans="1:18" ht="12.75" customHeight="1">
      <c r="A805" s="60">
        <v>3</v>
      </c>
      <c r="B805" s="134" t="s">
        <v>2489</v>
      </c>
      <c r="C805" s="134" t="s">
        <v>2499</v>
      </c>
      <c r="D805" s="134" t="s">
        <v>2500</v>
      </c>
      <c r="E805" s="134"/>
      <c r="F805" s="134" t="s">
        <v>2492</v>
      </c>
      <c r="G805" s="134" t="s">
        <v>2493</v>
      </c>
      <c r="H805" s="197" t="s">
        <v>2501</v>
      </c>
      <c r="I805" s="134" t="s">
        <v>2502</v>
      </c>
      <c r="J805" s="134" t="s">
        <v>241</v>
      </c>
      <c r="K805" s="276">
        <v>4</v>
      </c>
      <c r="L805" s="12">
        <v>1000</v>
      </c>
      <c r="M805" s="97">
        <v>0</v>
      </c>
      <c r="N805" s="12">
        <f t="shared" si="164"/>
        <v>1000</v>
      </c>
      <c r="O805" s="12">
        <v>1000</v>
      </c>
      <c r="P805" s="97">
        <v>0</v>
      </c>
      <c r="Q805" s="12">
        <f t="shared" si="165"/>
        <v>1000</v>
      </c>
      <c r="R805" s="60" t="s">
        <v>558</v>
      </c>
    </row>
    <row r="806" spans="1:18" ht="12.75" customHeight="1">
      <c r="A806" s="60">
        <v>4</v>
      </c>
      <c r="B806" s="134" t="s">
        <v>2489</v>
      </c>
      <c r="C806" s="134" t="s">
        <v>261</v>
      </c>
      <c r="D806" s="134" t="s">
        <v>2503</v>
      </c>
      <c r="E806" s="134"/>
      <c r="F806" s="134" t="s">
        <v>2492</v>
      </c>
      <c r="G806" s="134" t="s">
        <v>2493</v>
      </c>
      <c r="H806" s="134" t="s">
        <v>2504</v>
      </c>
      <c r="I806" s="134" t="s">
        <v>2505</v>
      </c>
      <c r="J806" s="134" t="s">
        <v>241</v>
      </c>
      <c r="K806" s="276">
        <v>7</v>
      </c>
      <c r="L806" s="12">
        <v>3509</v>
      </c>
      <c r="M806" s="97">
        <v>0</v>
      </c>
      <c r="N806" s="12">
        <f t="shared" si="164"/>
        <v>3509</v>
      </c>
      <c r="O806" s="12">
        <v>3509</v>
      </c>
      <c r="P806" s="97">
        <v>0</v>
      </c>
      <c r="Q806" s="12">
        <f t="shared" si="165"/>
        <v>3509</v>
      </c>
      <c r="R806" s="60" t="s">
        <v>558</v>
      </c>
    </row>
    <row r="807" spans="1:18" ht="12.75" customHeight="1">
      <c r="A807" s="60">
        <v>5</v>
      </c>
      <c r="B807" s="134" t="s">
        <v>2489</v>
      </c>
      <c r="C807" s="134" t="s">
        <v>2506</v>
      </c>
      <c r="D807" s="277" t="s">
        <v>2507</v>
      </c>
      <c r="E807" s="134" t="s">
        <v>25</v>
      </c>
      <c r="F807" s="134" t="s">
        <v>2492</v>
      </c>
      <c r="G807" s="134" t="s">
        <v>2493</v>
      </c>
      <c r="H807" s="197" t="s">
        <v>2508</v>
      </c>
      <c r="I807" s="134" t="s">
        <v>2509</v>
      </c>
      <c r="J807" s="134" t="s">
        <v>241</v>
      </c>
      <c r="K807" s="276">
        <v>25</v>
      </c>
      <c r="L807" s="12">
        <v>34478</v>
      </c>
      <c r="M807" s="97">
        <v>0</v>
      </c>
      <c r="N807" s="12">
        <f t="shared" si="164"/>
        <v>34478</v>
      </c>
      <c r="O807" s="12">
        <v>34478</v>
      </c>
      <c r="P807" s="97">
        <v>0</v>
      </c>
      <c r="Q807" s="12">
        <f t="shared" si="165"/>
        <v>34478</v>
      </c>
      <c r="R807" s="60" t="s">
        <v>558</v>
      </c>
    </row>
    <row r="808" spans="1:18" ht="12.75" customHeight="1">
      <c r="A808" s="60">
        <v>6</v>
      </c>
      <c r="B808" s="134" t="s">
        <v>2489</v>
      </c>
      <c r="C808" s="134" t="s">
        <v>2510</v>
      </c>
      <c r="D808" s="277" t="s">
        <v>2511</v>
      </c>
      <c r="E808" s="134" t="s">
        <v>2512</v>
      </c>
      <c r="F808" s="134" t="s">
        <v>2492</v>
      </c>
      <c r="G808" s="134" t="s">
        <v>2493</v>
      </c>
      <c r="H808" s="197" t="s">
        <v>2513</v>
      </c>
      <c r="I808" s="134" t="s">
        <v>2514</v>
      </c>
      <c r="J808" s="134" t="s">
        <v>241</v>
      </c>
      <c r="K808" s="276">
        <v>20</v>
      </c>
      <c r="L808" s="12">
        <v>29683</v>
      </c>
      <c r="M808" s="97">
        <v>0</v>
      </c>
      <c r="N808" s="12">
        <f t="shared" si="164"/>
        <v>29683</v>
      </c>
      <c r="O808" s="12">
        <v>29683</v>
      </c>
      <c r="P808" s="97">
        <v>0</v>
      </c>
      <c r="Q808" s="12">
        <f t="shared" si="165"/>
        <v>29683</v>
      </c>
      <c r="R808" s="60" t="s">
        <v>558</v>
      </c>
    </row>
    <row r="809" spans="1:18" ht="12.75" customHeight="1">
      <c r="A809" s="60">
        <v>7</v>
      </c>
      <c r="B809" s="134" t="s">
        <v>2489</v>
      </c>
      <c r="C809" s="134" t="s">
        <v>2515</v>
      </c>
      <c r="D809" s="277" t="s">
        <v>2507</v>
      </c>
      <c r="E809" s="134" t="s">
        <v>17</v>
      </c>
      <c r="F809" s="134" t="s">
        <v>2492</v>
      </c>
      <c r="G809" s="134" t="s">
        <v>2493</v>
      </c>
      <c r="H809" s="197" t="s">
        <v>2516</v>
      </c>
      <c r="I809" s="197">
        <v>93284444</v>
      </c>
      <c r="J809" s="134" t="s">
        <v>241</v>
      </c>
      <c r="K809" s="276">
        <v>13</v>
      </c>
      <c r="L809" s="12">
        <v>10</v>
      </c>
      <c r="M809" s="97">
        <v>0</v>
      </c>
      <c r="N809" s="12">
        <f t="shared" si="164"/>
        <v>10</v>
      </c>
      <c r="O809" s="12">
        <v>10</v>
      </c>
      <c r="P809" s="97">
        <v>0</v>
      </c>
      <c r="Q809" s="12">
        <f t="shared" si="165"/>
        <v>10</v>
      </c>
      <c r="R809" s="60" t="s">
        <v>558</v>
      </c>
    </row>
    <row r="810" spans="1:18" ht="12.75" customHeight="1">
      <c r="A810" s="60">
        <v>8</v>
      </c>
      <c r="B810" s="134" t="s">
        <v>2489</v>
      </c>
      <c r="C810" s="134" t="s">
        <v>261</v>
      </c>
      <c r="D810" s="134" t="s">
        <v>2517</v>
      </c>
      <c r="E810" s="134"/>
      <c r="F810" s="134" t="s">
        <v>2492</v>
      </c>
      <c r="G810" s="134" t="s">
        <v>2493</v>
      </c>
      <c r="H810" s="60" t="s">
        <v>2518</v>
      </c>
      <c r="I810" s="134" t="s">
        <v>2519</v>
      </c>
      <c r="J810" s="134" t="s">
        <v>241</v>
      </c>
      <c r="K810" s="276">
        <v>6</v>
      </c>
      <c r="L810" s="12">
        <v>519</v>
      </c>
      <c r="M810" s="97">
        <v>0</v>
      </c>
      <c r="N810" s="12">
        <f t="shared" si="164"/>
        <v>519</v>
      </c>
      <c r="O810" s="12">
        <v>519</v>
      </c>
      <c r="P810" s="97">
        <v>0</v>
      </c>
      <c r="Q810" s="12">
        <f t="shared" si="165"/>
        <v>519</v>
      </c>
      <c r="R810" s="60" t="s">
        <v>558</v>
      </c>
    </row>
    <row r="811" spans="1:18" ht="12.75" customHeight="1">
      <c r="A811" s="60">
        <v>9</v>
      </c>
      <c r="B811" s="134" t="s">
        <v>2489</v>
      </c>
      <c r="C811" s="134" t="s">
        <v>1872</v>
      </c>
      <c r="D811" s="134" t="s">
        <v>2500</v>
      </c>
      <c r="E811" s="134"/>
      <c r="F811" s="134" t="s">
        <v>2492</v>
      </c>
      <c r="G811" s="134" t="s">
        <v>2493</v>
      </c>
      <c r="H811" s="197" t="s">
        <v>2520</v>
      </c>
      <c r="I811" s="134" t="s">
        <v>2521</v>
      </c>
      <c r="J811" s="134" t="s">
        <v>241</v>
      </c>
      <c r="K811" s="276">
        <v>6</v>
      </c>
      <c r="L811" s="12">
        <v>2415</v>
      </c>
      <c r="M811" s="97">
        <v>0</v>
      </c>
      <c r="N811" s="12">
        <f t="shared" si="164"/>
        <v>2415</v>
      </c>
      <c r="O811" s="12">
        <v>2415</v>
      </c>
      <c r="P811" s="97">
        <v>0</v>
      </c>
      <c r="Q811" s="12">
        <f t="shared" si="165"/>
        <v>2415</v>
      </c>
      <c r="R811" s="60" t="s">
        <v>558</v>
      </c>
    </row>
    <row r="812" spans="1:18" ht="12.75" customHeight="1">
      <c r="A812" s="60">
        <v>10</v>
      </c>
      <c r="B812" s="134" t="s">
        <v>2489</v>
      </c>
      <c r="C812" s="134" t="s">
        <v>261</v>
      </c>
      <c r="D812" s="134" t="s">
        <v>2522</v>
      </c>
      <c r="E812" s="134"/>
      <c r="F812" s="134" t="s">
        <v>2492</v>
      </c>
      <c r="G812" s="134" t="s">
        <v>2493</v>
      </c>
      <c r="H812" s="197" t="s">
        <v>2523</v>
      </c>
      <c r="I812" s="134" t="s">
        <v>2524</v>
      </c>
      <c r="J812" s="134" t="s">
        <v>241</v>
      </c>
      <c r="K812" s="276">
        <v>6</v>
      </c>
      <c r="L812" s="12">
        <v>1602</v>
      </c>
      <c r="M812" s="97">
        <v>0</v>
      </c>
      <c r="N812" s="12">
        <f t="shared" si="164"/>
        <v>1602</v>
      </c>
      <c r="O812" s="12">
        <v>1602</v>
      </c>
      <c r="P812" s="97">
        <v>0</v>
      </c>
      <c r="Q812" s="12">
        <f t="shared" si="165"/>
        <v>1602</v>
      </c>
      <c r="R812" s="60" t="s">
        <v>558</v>
      </c>
    </row>
    <row r="813" spans="1:18" ht="12.75" customHeight="1">
      <c r="A813" s="60">
        <v>11</v>
      </c>
      <c r="B813" s="134" t="s">
        <v>2489</v>
      </c>
      <c r="C813" s="134" t="s">
        <v>2525</v>
      </c>
      <c r="D813" s="134" t="s">
        <v>2500</v>
      </c>
      <c r="E813" s="134"/>
      <c r="F813" s="134" t="s">
        <v>2492</v>
      </c>
      <c r="G813" s="134" t="s">
        <v>2493</v>
      </c>
      <c r="H813" s="197" t="s">
        <v>2526</v>
      </c>
      <c r="I813" s="197">
        <v>55245316</v>
      </c>
      <c r="J813" s="134" t="s">
        <v>241</v>
      </c>
      <c r="K813" s="276">
        <v>3</v>
      </c>
      <c r="L813" s="12">
        <v>10</v>
      </c>
      <c r="M813" s="97">
        <v>0</v>
      </c>
      <c r="N813" s="12">
        <f t="shared" si="164"/>
        <v>10</v>
      </c>
      <c r="O813" s="12">
        <v>10</v>
      </c>
      <c r="P813" s="97">
        <v>0</v>
      </c>
      <c r="Q813" s="12">
        <f t="shared" si="165"/>
        <v>10</v>
      </c>
      <c r="R813" s="60" t="s">
        <v>558</v>
      </c>
    </row>
    <row r="814" spans="1:18" ht="12.75" customHeight="1">
      <c r="A814" s="60">
        <v>12</v>
      </c>
      <c r="B814" s="134" t="s">
        <v>2489</v>
      </c>
      <c r="C814" s="134" t="s">
        <v>2527</v>
      </c>
      <c r="D814" s="134" t="s">
        <v>2500</v>
      </c>
      <c r="E814" s="134"/>
      <c r="F814" s="134" t="s">
        <v>2492</v>
      </c>
      <c r="G814" s="134" t="s">
        <v>2493</v>
      </c>
      <c r="H814" s="197" t="s">
        <v>2528</v>
      </c>
      <c r="I814" s="197">
        <v>96012688</v>
      </c>
      <c r="J814" s="134" t="s">
        <v>315</v>
      </c>
      <c r="K814" s="276">
        <v>13</v>
      </c>
      <c r="L814" s="12">
        <v>2000</v>
      </c>
      <c r="M814" s="97">
        <v>0</v>
      </c>
      <c r="N814" s="12">
        <f t="shared" si="164"/>
        <v>2000</v>
      </c>
      <c r="O814" s="12">
        <v>2000</v>
      </c>
      <c r="P814" s="97">
        <v>0</v>
      </c>
      <c r="Q814" s="12">
        <f t="shared" si="165"/>
        <v>2000</v>
      </c>
      <c r="R814" s="60" t="s">
        <v>558</v>
      </c>
    </row>
    <row r="815" spans="1:18" ht="12.75" customHeight="1">
      <c r="A815" s="60">
        <v>13</v>
      </c>
      <c r="B815" s="134" t="s">
        <v>2489</v>
      </c>
      <c r="C815" s="134" t="s">
        <v>2529</v>
      </c>
      <c r="D815" s="134" t="s">
        <v>2530</v>
      </c>
      <c r="E815" s="134"/>
      <c r="F815" s="134" t="s">
        <v>2492</v>
      </c>
      <c r="G815" s="134" t="s">
        <v>2493</v>
      </c>
      <c r="H815" s="134" t="s">
        <v>2531</v>
      </c>
      <c r="I815" s="134" t="s">
        <v>2532</v>
      </c>
      <c r="J815" s="134" t="s">
        <v>220</v>
      </c>
      <c r="K815" s="276">
        <v>35</v>
      </c>
      <c r="L815" s="97">
        <v>17395</v>
      </c>
      <c r="M815" s="97">
        <v>33767</v>
      </c>
      <c r="N815" s="12">
        <f t="shared" si="164"/>
        <v>51162</v>
      </c>
      <c r="O815" s="97">
        <v>17395</v>
      </c>
      <c r="P815" s="97">
        <v>33767</v>
      </c>
      <c r="Q815" s="12">
        <f t="shared" si="165"/>
        <v>51162</v>
      </c>
      <c r="R815" s="60" t="s">
        <v>558</v>
      </c>
    </row>
    <row r="816" spans="1:18" ht="12.75" customHeight="1">
      <c r="A816" s="60">
        <v>14</v>
      </c>
      <c r="B816" s="134" t="s">
        <v>2489</v>
      </c>
      <c r="C816" s="134" t="s">
        <v>2529</v>
      </c>
      <c r="D816" s="134" t="s">
        <v>2533</v>
      </c>
      <c r="E816" s="134"/>
      <c r="F816" s="134" t="s">
        <v>2492</v>
      </c>
      <c r="G816" s="134" t="s">
        <v>2493</v>
      </c>
      <c r="H816" s="134" t="s">
        <v>2534</v>
      </c>
      <c r="I816" s="134" t="s">
        <v>2535</v>
      </c>
      <c r="J816" s="134" t="s">
        <v>220</v>
      </c>
      <c r="K816" s="276">
        <v>80</v>
      </c>
      <c r="L816" s="97">
        <v>58892</v>
      </c>
      <c r="M816" s="97">
        <v>66410</v>
      </c>
      <c r="N816" s="12">
        <f t="shared" si="164"/>
        <v>125302</v>
      </c>
      <c r="O816" s="97">
        <v>58892</v>
      </c>
      <c r="P816" s="97">
        <v>66410</v>
      </c>
      <c r="Q816" s="12">
        <f t="shared" si="165"/>
        <v>125302</v>
      </c>
      <c r="R816" s="60" t="s">
        <v>558</v>
      </c>
    </row>
    <row r="817" spans="1:19" ht="12.75" customHeight="1">
      <c r="A817" s="60">
        <v>15</v>
      </c>
      <c r="B817" s="134" t="s">
        <v>2489</v>
      </c>
      <c r="C817" s="134" t="s">
        <v>2536</v>
      </c>
      <c r="D817" s="277" t="s">
        <v>2537</v>
      </c>
      <c r="E817" s="134"/>
      <c r="F817" s="134" t="s">
        <v>2492</v>
      </c>
      <c r="G817" s="134" t="s">
        <v>2493</v>
      </c>
      <c r="H817" s="134" t="s">
        <v>2538</v>
      </c>
      <c r="I817" s="134" t="s">
        <v>2539</v>
      </c>
      <c r="J817" s="134" t="s">
        <v>241</v>
      </c>
      <c r="K817" s="276">
        <v>7</v>
      </c>
      <c r="L817" s="12">
        <v>372</v>
      </c>
      <c r="M817" s="97">
        <v>0</v>
      </c>
      <c r="N817" s="12">
        <f t="shared" si="164"/>
        <v>372</v>
      </c>
      <c r="O817" s="12">
        <v>372</v>
      </c>
      <c r="P817" s="97">
        <v>0</v>
      </c>
      <c r="Q817" s="12">
        <f t="shared" si="165"/>
        <v>372</v>
      </c>
      <c r="R817" s="60" t="s">
        <v>558</v>
      </c>
    </row>
    <row r="818" spans="1:19" ht="12.75" customHeight="1">
      <c r="A818" s="60">
        <v>16</v>
      </c>
      <c r="B818" s="134" t="s">
        <v>2489</v>
      </c>
      <c r="C818" s="134" t="s">
        <v>2536</v>
      </c>
      <c r="D818" s="134" t="s">
        <v>2540</v>
      </c>
      <c r="E818" s="134"/>
      <c r="F818" s="134" t="s">
        <v>2492</v>
      </c>
      <c r="G818" s="134" t="s">
        <v>2493</v>
      </c>
      <c r="H818" s="134" t="s">
        <v>2541</v>
      </c>
      <c r="I818" s="134" t="s">
        <v>2542</v>
      </c>
      <c r="J818" s="134" t="s">
        <v>241</v>
      </c>
      <c r="K818" s="276">
        <v>8</v>
      </c>
      <c r="L818" s="12">
        <v>1226</v>
      </c>
      <c r="M818" s="97">
        <v>0</v>
      </c>
      <c r="N818" s="12">
        <f t="shared" si="164"/>
        <v>1226</v>
      </c>
      <c r="O818" s="12">
        <v>1226</v>
      </c>
      <c r="P818" s="97">
        <v>0</v>
      </c>
      <c r="Q818" s="12">
        <f t="shared" si="165"/>
        <v>1226</v>
      </c>
      <c r="R818" s="60" t="s">
        <v>558</v>
      </c>
    </row>
    <row r="819" spans="1:19" ht="12.75" customHeight="1">
      <c r="A819" s="60">
        <v>17</v>
      </c>
      <c r="B819" s="134" t="s">
        <v>2489</v>
      </c>
      <c r="C819" s="134" t="s">
        <v>2536</v>
      </c>
      <c r="D819" s="277" t="s">
        <v>2511</v>
      </c>
      <c r="E819" s="134" t="s">
        <v>2543</v>
      </c>
      <c r="F819" s="134" t="s">
        <v>2492</v>
      </c>
      <c r="G819" s="134" t="s">
        <v>2493</v>
      </c>
      <c r="H819" s="134" t="s">
        <v>2544</v>
      </c>
      <c r="I819" s="134" t="s">
        <v>2545</v>
      </c>
      <c r="J819" s="134" t="s">
        <v>241</v>
      </c>
      <c r="K819" s="276">
        <v>6</v>
      </c>
      <c r="L819" s="12">
        <v>4992</v>
      </c>
      <c r="M819" s="97">
        <v>0</v>
      </c>
      <c r="N819" s="12">
        <f t="shared" si="164"/>
        <v>4992</v>
      </c>
      <c r="O819" s="12">
        <v>4992</v>
      </c>
      <c r="P819" s="97">
        <v>0</v>
      </c>
      <c r="Q819" s="12">
        <f t="shared" si="165"/>
        <v>4992</v>
      </c>
      <c r="R819" s="60" t="s">
        <v>558</v>
      </c>
    </row>
    <row r="820" spans="1:19" ht="12.75" customHeight="1">
      <c r="A820" s="60">
        <v>18</v>
      </c>
      <c r="B820" s="134" t="s">
        <v>2489</v>
      </c>
      <c r="C820" s="134" t="s">
        <v>2546</v>
      </c>
      <c r="D820" s="277" t="s">
        <v>2507</v>
      </c>
      <c r="E820" s="134" t="s">
        <v>705</v>
      </c>
      <c r="F820" s="134" t="s">
        <v>2492</v>
      </c>
      <c r="G820" s="134" t="s">
        <v>2493</v>
      </c>
      <c r="H820" s="197" t="s">
        <v>2547</v>
      </c>
      <c r="I820" s="134" t="s">
        <v>2548</v>
      </c>
      <c r="J820" s="134" t="s">
        <v>220</v>
      </c>
      <c r="K820" s="276">
        <v>38</v>
      </c>
      <c r="L820" s="97">
        <v>11755</v>
      </c>
      <c r="M820" s="97">
        <v>39340</v>
      </c>
      <c r="N820" s="12">
        <f t="shared" si="164"/>
        <v>51095</v>
      </c>
      <c r="O820" s="97">
        <v>11755</v>
      </c>
      <c r="P820" s="97">
        <v>39340</v>
      </c>
      <c r="Q820" s="12">
        <f t="shared" si="165"/>
        <v>51095</v>
      </c>
      <c r="R820" s="60" t="s">
        <v>558</v>
      </c>
    </row>
    <row r="821" spans="1:19" ht="12.75" customHeight="1">
      <c r="A821" s="60">
        <v>19</v>
      </c>
      <c r="B821" s="134" t="s">
        <v>2489</v>
      </c>
      <c r="C821" s="134" t="s">
        <v>2536</v>
      </c>
      <c r="D821" s="134" t="s">
        <v>2549</v>
      </c>
      <c r="E821" s="134"/>
      <c r="F821" s="134" t="s">
        <v>2492</v>
      </c>
      <c r="G821" s="134" t="s">
        <v>2493</v>
      </c>
      <c r="H821" s="134" t="s">
        <v>2550</v>
      </c>
      <c r="I821" s="134" t="s">
        <v>2551</v>
      </c>
      <c r="J821" s="134" t="s">
        <v>241</v>
      </c>
      <c r="K821" s="276">
        <v>6</v>
      </c>
      <c r="L821" s="12">
        <v>2610</v>
      </c>
      <c r="M821" s="97">
        <v>0</v>
      </c>
      <c r="N821" s="12">
        <f t="shared" si="164"/>
        <v>2610</v>
      </c>
      <c r="O821" s="12">
        <v>2610</v>
      </c>
      <c r="P821" s="97">
        <v>0</v>
      </c>
      <c r="Q821" s="12">
        <f t="shared" si="165"/>
        <v>2610</v>
      </c>
      <c r="R821" s="60" t="s">
        <v>558</v>
      </c>
    </row>
    <row r="822" spans="1:19" ht="12.75" customHeight="1">
      <c r="A822" s="60">
        <v>20</v>
      </c>
      <c r="B822" s="134" t="s">
        <v>2489</v>
      </c>
      <c r="C822" s="134" t="s">
        <v>2536</v>
      </c>
      <c r="D822" s="277" t="s">
        <v>2552</v>
      </c>
      <c r="E822" s="134" t="s">
        <v>2512</v>
      </c>
      <c r="F822" s="134" t="s">
        <v>2492</v>
      </c>
      <c r="G822" s="134" t="s">
        <v>2493</v>
      </c>
      <c r="H822" s="134" t="s">
        <v>2553</v>
      </c>
      <c r="I822" s="134" t="s">
        <v>2554</v>
      </c>
      <c r="J822" s="134" t="s">
        <v>241</v>
      </c>
      <c r="K822" s="276">
        <v>7</v>
      </c>
      <c r="L822" s="12">
        <v>335</v>
      </c>
      <c r="M822" s="97">
        <v>0</v>
      </c>
      <c r="N822" s="12">
        <f t="shared" si="164"/>
        <v>335</v>
      </c>
      <c r="O822" s="12">
        <v>335</v>
      </c>
      <c r="P822" s="97">
        <v>0</v>
      </c>
      <c r="Q822" s="12">
        <f t="shared" si="165"/>
        <v>335</v>
      </c>
      <c r="R822" s="60" t="s">
        <v>558</v>
      </c>
    </row>
    <row r="823" spans="1:19" ht="12.75" customHeight="1">
      <c r="A823" s="60">
        <v>21</v>
      </c>
      <c r="B823" s="134" t="s">
        <v>2489</v>
      </c>
      <c r="C823" s="134" t="s">
        <v>2536</v>
      </c>
      <c r="D823" s="134" t="s">
        <v>2555</v>
      </c>
      <c r="E823" s="134" t="s">
        <v>43</v>
      </c>
      <c r="F823" s="134" t="s">
        <v>2492</v>
      </c>
      <c r="G823" s="134" t="s">
        <v>2493</v>
      </c>
      <c r="H823" s="134" t="s">
        <v>2556</v>
      </c>
      <c r="I823" s="134" t="s">
        <v>2557</v>
      </c>
      <c r="J823" s="134" t="s">
        <v>220</v>
      </c>
      <c r="K823" s="276">
        <v>7</v>
      </c>
      <c r="L823" s="97">
        <v>100</v>
      </c>
      <c r="M823" s="97">
        <v>200</v>
      </c>
      <c r="N823" s="12">
        <f t="shared" si="164"/>
        <v>300</v>
      </c>
      <c r="O823" s="97">
        <v>100</v>
      </c>
      <c r="P823" s="97">
        <v>200</v>
      </c>
      <c r="Q823" s="12">
        <f t="shared" si="165"/>
        <v>300</v>
      </c>
      <c r="R823" s="60" t="s">
        <v>558</v>
      </c>
    </row>
    <row r="824" spans="1:19" ht="12.75" customHeight="1">
      <c r="A824" s="60">
        <v>22</v>
      </c>
      <c r="B824" s="134" t="s">
        <v>2489</v>
      </c>
      <c r="C824" s="134" t="s">
        <v>2536</v>
      </c>
      <c r="D824" s="277" t="s">
        <v>2511</v>
      </c>
      <c r="E824" s="134" t="s">
        <v>2558</v>
      </c>
      <c r="F824" s="134" t="s">
        <v>2492</v>
      </c>
      <c r="G824" s="134" t="s">
        <v>2493</v>
      </c>
      <c r="H824" s="134" t="s">
        <v>2559</v>
      </c>
      <c r="I824" s="134" t="s">
        <v>2560</v>
      </c>
      <c r="J824" s="134" t="s">
        <v>241</v>
      </c>
      <c r="K824" s="276">
        <v>6</v>
      </c>
      <c r="L824" s="12">
        <v>2400</v>
      </c>
      <c r="M824" s="97">
        <v>0</v>
      </c>
      <c r="N824" s="12">
        <f t="shared" si="164"/>
        <v>2400</v>
      </c>
      <c r="O824" s="12">
        <v>2400</v>
      </c>
      <c r="P824" s="97">
        <v>0</v>
      </c>
      <c r="Q824" s="12">
        <f t="shared" si="165"/>
        <v>2400</v>
      </c>
      <c r="R824" s="60" t="s">
        <v>558</v>
      </c>
    </row>
    <row r="825" spans="1:19" ht="12.75" customHeight="1">
      <c r="A825" s="60">
        <v>23</v>
      </c>
      <c r="B825" s="134" t="s">
        <v>2489</v>
      </c>
      <c r="C825" s="134" t="s">
        <v>2561</v>
      </c>
      <c r="D825" s="277" t="s">
        <v>2511</v>
      </c>
      <c r="E825" s="134" t="s">
        <v>2562</v>
      </c>
      <c r="F825" s="134" t="s">
        <v>2492</v>
      </c>
      <c r="G825" s="134" t="s">
        <v>2493</v>
      </c>
      <c r="H825" s="134" t="s">
        <v>2563</v>
      </c>
      <c r="I825" s="134" t="s">
        <v>2564</v>
      </c>
      <c r="J825" s="134" t="s">
        <v>220</v>
      </c>
      <c r="K825" s="276">
        <v>35</v>
      </c>
      <c r="L825" s="97">
        <v>11003</v>
      </c>
      <c r="M825" s="97">
        <v>39030</v>
      </c>
      <c r="N825" s="12">
        <f t="shared" si="164"/>
        <v>50033</v>
      </c>
      <c r="O825" s="97">
        <v>11003</v>
      </c>
      <c r="P825" s="97">
        <v>39030</v>
      </c>
      <c r="Q825" s="12">
        <f t="shared" si="165"/>
        <v>50033</v>
      </c>
      <c r="R825" s="60" t="s">
        <v>558</v>
      </c>
    </row>
    <row r="826" spans="1:19" ht="12.75" customHeight="1">
      <c r="A826" s="60">
        <v>24</v>
      </c>
      <c r="B826" s="134" t="s">
        <v>2489</v>
      </c>
      <c r="C826" s="134" t="s">
        <v>2536</v>
      </c>
      <c r="D826" s="134" t="s">
        <v>2565</v>
      </c>
      <c r="E826" s="134"/>
      <c r="F826" s="134" t="s">
        <v>2492</v>
      </c>
      <c r="G826" s="134" t="s">
        <v>2493</v>
      </c>
      <c r="H826" s="134" t="s">
        <v>2566</v>
      </c>
      <c r="I826" s="134" t="s">
        <v>2567</v>
      </c>
      <c r="J826" s="134" t="s">
        <v>241</v>
      </c>
      <c r="K826" s="276">
        <v>5</v>
      </c>
      <c r="L826" s="12">
        <v>400</v>
      </c>
      <c r="M826" s="97">
        <v>0</v>
      </c>
      <c r="N826" s="12">
        <f t="shared" si="164"/>
        <v>400</v>
      </c>
      <c r="O826" s="12">
        <v>400</v>
      </c>
      <c r="P826" s="97">
        <v>0</v>
      </c>
      <c r="Q826" s="12">
        <f t="shared" si="165"/>
        <v>400</v>
      </c>
      <c r="R826" s="60" t="s">
        <v>558</v>
      </c>
    </row>
    <row r="827" spans="1:19" ht="12.75" customHeight="1">
      <c r="A827" s="60">
        <v>25</v>
      </c>
      <c r="B827" s="134" t="s">
        <v>2489</v>
      </c>
      <c r="C827" s="134" t="s">
        <v>2568</v>
      </c>
      <c r="D827" s="277" t="s">
        <v>2511</v>
      </c>
      <c r="E827" s="134" t="s">
        <v>2569</v>
      </c>
      <c r="F827" s="134" t="s">
        <v>2492</v>
      </c>
      <c r="G827" s="134" t="s">
        <v>2493</v>
      </c>
      <c r="H827" s="134" t="s">
        <v>2570</v>
      </c>
      <c r="I827" s="134" t="s">
        <v>2571</v>
      </c>
      <c r="J827" s="134" t="s">
        <v>315</v>
      </c>
      <c r="K827" s="276">
        <v>4</v>
      </c>
      <c r="L827" s="12">
        <v>5000</v>
      </c>
      <c r="M827" s="97">
        <v>0</v>
      </c>
      <c r="N827" s="12">
        <f t="shared" si="164"/>
        <v>5000</v>
      </c>
      <c r="O827" s="12">
        <v>5000</v>
      </c>
      <c r="P827" s="97">
        <v>0</v>
      </c>
      <c r="Q827" s="12">
        <f t="shared" si="165"/>
        <v>5000</v>
      </c>
      <c r="R827" s="60" t="s">
        <v>558</v>
      </c>
    </row>
    <row r="828" spans="1:19" ht="12.75" customHeight="1">
      <c r="A828" s="60">
        <v>26</v>
      </c>
      <c r="B828" s="60" t="s">
        <v>2489</v>
      </c>
      <c r="C828" s="60" t="s">
        <v>2572</v>
      </c>
      <c r="D828" s="60" t="s">
        <v>2507</v>
      </c>
      <c r="E828" s="60">
        <v>2</v>
      </c>
      <c r="F828" s="60" t="s">
        <v>2492</v>
      </c>
      <c r="G828" s="60" t="s">
        <v>2493</v>
      </c>
      <c r="H828" s="60" t="s">
        <v>2573</v>
      </c>
      <c r="I828" s="60">
        <v>30442117</v>
      </c>
      <c r="J828" s="60" t="s">
        <v>241</v>
      </c>
      <c r="K828" s="278">
        <v>13</v>
      </c>
      <c r="L828" s="54">
        <v>2000</v>
      </c>
      <c r="M828" s="279">
        <v>0</v>
      </c>
      <c r="N828" s="54">
        <f t="shared" si="164"/>
        <v>2000</v>
      </c>
      <c r="O828" s="54">
        <v>2000</v>
      </c>
      <c r="P828" s="279">
        <v>0</v>
      </c>
      <c r="Q828" s="54">
        <f t="shared" si="165"/>
        <v>2000</v>
      </c>
      <c r="R828" s="60" t="s">
        <v>507</v>
      </c>
    </row>
    <row r="829" spans="1:19" ht="12.75" customHeight="1">
      <c r="A829" s="60">
        <v>27</v>
      </c>
      <c r="B829" s="60" t="s">
        <v>2489</v>
      </c>
      <c r="C829" s="60" t="s">
        <v>2574</v>
      </c>
      <c r="D829" s="60" t="s">
        <v>2507</v>
      </c>
      <c r="E829" s="60">
        <v>10</v>
      </c>
      <c r="F829" s="60" t="s">
        <v>2492</v>
      </c>
      <c r="G829" s="60" t="s">
        <v>2493</v>
      </c>
      <c r="H829" s="60" t="s">
        <v>2575</v>
      </c>
      <c r="I829" s="60">
        <v>94806165</v>
      </c>
      <c r="J829" s="60" t="s">
        <v>241</v>
      </c>
      <c r="K829" s="278">
        <v>17</v>
      </c>
      <c r="L829" s="54">
        <v>3767</v>
      </c>
      <c r="M829" s="279">
        <v>0</v>
      </c>
      <c r="N829" s="54">
        <f t="shared" si="164"/>
        <v>3767</v>
      </c>
      <c r="O829" s="54">
        <v>3767</v>
      </c>
      <c r="P829" s="279">
        <v>0</v>
      </c>
      <c r="Q829" s="54">
        <f t="shared" si="165"/>
        <v>3767</v>
      </c>
      <c r="R829" s="60" t="s">
        <v>507</v>
      </c>
    </row>
    <row r="830" spans="1:19" ht="12.75" customHeight="1">
      <c r="A830" s="60">
        <v>28</v>
      </c>
      <c r="B830" s="60" t="s">
        <v>2489</v>
      </c>
      <c r="C830" s="60" t="s">
        <v>261</v>
      </c>
      <c r="D830" s="60" t="s">
        <v>2576</v>
      </c>
      <c r="E830" s="60" t="s">
        <v>2577</v>
      </c>
      <c r="F830" s="60" t="s">
        <v>2492</v>
      </c>
      <c r="G830" s="60" t="s">
        <v>2493</v>
      </c>
      <c r="H830" s="13" t="s">
        <v>2578</v>
      </c>
      <c r="I830" s="60">
        <v>56920236</v>
      </c>
      <c r="J830" s="60" t="s">
        <v>241</v>
      </c>
      <c r="K830" s="278">
        <v>17</v>
      </c>
      <c r="L830" s="54">
        <v>26508</v>
      </c>
      <c r="M830" s="279">
        <v>0</v>
      </c>
      <c r="N830" s="54">
        <f t="shared" si="164"/>
        <v>26508</v>
      </c>
      <c r="O830" s="54">
        <v>26508</v>
      </c>
      <c r="P830" s="279">
        <v>0</v>
      </c>
      <c r="Q830" s="54">
        <f t="shared" si="165"/>
        <v>26508</v>
      </c>
      <c r="R830" s="60" t="s">
        <v>507</v>
      </c>
    </row>
    <row r="831" spans="1:19" ht="12.75" customHeight="1">
      <c r="A831" s="60">
        <v>29</v>
      </c>
      <c r="B831" s="60" t="s">
        <v>2489</v>
      </c>
      <c r="C831" s="60" t="s">
        <v>261</v>
      </c>
      <c r="D831" s="60" t="s">
        <v>2579</v>
      </c>
      <c r="E831" s="60" t="s">
        <v>2580</v>
      </c>
      <c r="F831" s="60" t="s">
        <v>2492</v>
      </c>
      <c r="G831" s="60" t="s">
        <v>2493</v>
      </c>
      <c r="H831" s="13" t="s">
        <v>2581</v>
      </c>
      <c r="I831" s="13" t="s">
        <v>2582</v>
      </c>
      <c r="J831" s="60" t="s">
        <v>241</v>
      </c>
      <c r="K831" s="278">
        <v>10</v>
      </c>
      <c r="L831" s="54">
        <v>519</v>
      </c>
      <c r="M831" s="279">
        <v>0</v>
      </c>
      <c r="N831" s="54">
        <f t="shared" si="164"/>
        <v>519</v>
      </c>
      <c r="O831" s="54">
        <v>519</v>
      </c>
      <c r="P831" s="279">
        <v>0</v>
      </c>
      <c r="Q831" s="54">
        <f t="shared" si="165"/>
        <v>519</v>
      </c>
      <c r="R831" s="60" t="s">
        <v>507</v>
      </c>
    </row>
    <row r="832" spans="1:19" ht="12.75" customHeight="1">
      <c r="A832" s="60">
        <v>30</v>
      </c>
      <c r="B832" s="60" t="s">
        <v>2489</v>
      </c>
      <c r="C832" s="60" t="s">
        <v>2583</v>
      </c>
      <c r="D832" s="60" t="s">
        <v>2584</v>
      </c>
      <c r="E832" s="60">
        <v>7</v>
      </c>
      <c r="F832" s="60" t="s">
        <v>2492</v>
      </c>
      <c r="G832" s="60" t="s">
        <v>2493</v>
      </c>
      <c r="H832" s="13" t="s">
        <v>2585</v>
      </c>
      <c r="I832" s="13" t="s">
        <v>2586</v>
      </c>
      <c r="J832" s="60" t="s">
        <v>315</v>
      </c>
      <c r="K832" s="278">
        <v>11</v>
      </c>
      <c r="L832" s="54">
        <v>5000</v>
      </c>
      <c r="M832" s="279">
        <v>0</v>
      </c>
      <c r="N832" s="54">
        <v>5000</v>
      </c>
      <c r="O832" s="54">
        <v>5000</v>
      </c>
      <c r="P832" s="279">
        <v>0</v>
      </c>
      <c r="Q832" s="54">
        <f t="shared" si="165"/>
        <v>5000</v>
      </c>
      <c r="R832" s="60" t="s">
        <v>507</v>
      </c>
      <c r="S832" s="14" t="s">
        <v>3950</v>
      </c>
    </row>
    <row r="833" spans="1:21" ht="12.75" customHeight="1">
      <c r="A833" s="60">
        <v>31</v>
      </c>
      <c r="B833" s="60" t="s">
        <v>2489</v>
      </c>
      <c r="C833" s="60" t="s">
        <v>2587</v>
      </c>
      <c r="D833" s="60" t="s">
        <v>5129</v>
      </c>
      <c r="E833" s="60">
        <v>5</v>
      </c>
      <c r="F833" s="60" t="s">
        <v>2492</v>
      </c>
      <c r="G833" s="60" t="s">
        <v>2493</v>
      </c>
      <c r="H833" s="15" t="s">
        <v>2588</v>
      </c>
      <c r="I833" s="60">
        <v>56964067</v>
      </c>
      <c r="J833" s="60" t="s">
        <v>220</v>
      </c>
      <c r="K833" s="278">
        <v>13</v>
      </c>
      <c r="L833" s="54">
        <v>25000</v>
      </c>
      <c r="M833" s="279">
        <v>0</v>
      </c>
      <c r="N833" s="54">
        <f t="shared" si="164"/>
        <v>25000</v>
      </c>
      <c r="O833" s="54">
        <v>25000</v>
      </c>
      <c r="P833" s="279">
        <v>0</v>
      </c>
      <c r="Q833" s="54">
        <f t="shared" si="165"/>
        <v>25000</v>
      </c>
      <c r="R833" s="60" t="s">
        <v>507</v>
      </c>
    </row>
    <row r="834" spans="1:21" ht="12.75" customHeight="1">
      <c r="A834" s="60">
        <v>32</v>
      </c>
      <c r="B834" s="134" t="s">
        <v>2589</v>
      </c>
      <c r="C834" s="134" t="s">
        <v>261</v>
      </c>
      <c r="D834" s="134" t="s">
        <v>2590</v>
      </c>
      <c r="E834" s="134"/>
      <c r="F834" s="134" t="s">
        <v>2492</v>
      </c>
      <c r="G834" s="134" t="s">
        <v>2493</v>
      </c>
      <c r="H834" s="197" t="s">
        <v>2591</v>
      </c>
      <c r="I834" s="281">
        <v>56907180</v>
      </c>
      <c r="J834" s="134" t="s">
        <v>241</v>
      </c>
      <c r="K834" s="276">
        <v>5</v>
      </c>
      <c r="L834" s="12">
        <v>1100</v>
      </c>
      <c r="M834" s="97">
        <v>0</v>
      </c>
      <c r="N834" s="12">
        <f t="shared" si="164"/>
        <v>1100</v>
      </c>
      <c r="O834" s="12">
        <v>1100</v>
      </c>
      <c r="P834" s="97">
        <v>0</v>
      </c>
      <c r="Q834" s="12">
        <f t="shared" si="165"/>
        <v>1100</v>
      </c>
      <c r="R834" s="60" t="s">
        <v>558</v>
      </c>
    </row>
    <row r="835" spans="1:21" ht="12.75" customHeight="1">
      <c r="A835" s="60">
        <v>33</v>
      </c>
      <c r="B835" s="134" t="s">
        <v>2589</v>
      </c>
      <c r="C835" s="134" t="s">
        <v>2592</v>
      </c>
      <c r="D835" s="277" t="s">
        <v>2507</v>
      </c>
      <c r="E835" s="134" t="s">
        <v>17</v>
      </c>
      <c r="F835" s="134" t="s">
        <v>2492</v>
      </c>
      <c r="G835" s="134" t="s">
        <v>2493</v>
      </c>
      <c r="H835" s="134" t="s">
        <v>2593</v>
      </c>
      <c r="I835" s="134" t="s">
        <v>2594</v>
      </c>
      <c r="J835" s="134" t="s">
        <v>241</v>
      </c>
      <c r="K835" s="276">
        <v>16</v>
      </c>
      <c r="L835" s="12">
        <v>5614</v>
      </c>
      <c r="M835" s="97">
        <v>0</v>
      </c>
      <c r="N835" s="12">
        <f t="shared" si="164"/>
        <v>5614</v>
      </c>
      <c r="O835" s="12">
        <v>5614</v>
      </c>
      <c r="P835" s="97">
        <v>0</v>
      </c>
      <c r="Q835" s="12">
        <f t="shared" si="165"/>
        <v>5614</v>
      </c>
      <c r="R835" s="60" t="s">
        <v>558</v>
      </c>
    </row>
    <row r="836" spans="1:21" ht="12.75" customHeight="1">
      <c r="A836" s="60">
        <v>34</v>
      </c>
      <c r="B836" s="134" t="s">
        <v>2595</v>
      </c>
      <c r="C836" s="134" t="s">
        <v>380</v>
      </c>
      <c r="D836" s="134" t="s">
        <v>2596</v>
      </c>
      <c r="E836" s="134"/>
      <c r="F836" s="134" t="s">
        <v>2492</v>
      </c>
      <c r="G836" s="134" t="s">
        <v>2493</v>
      </c>
      <c r="H836" s="134" t="s">
        <v>2597</v>
      </c>
      <c r="I836" s="134" t="s">
        <v>2598</v>
      </c>
      <c r="J836" s="134" t="s">
        <v>241</v>
      </c>
      <c r="K836" s="276">
        <v>6</v>
      </c>
      <c r="L836" s="12">
        <v>2081</v>
      </c>
      <c r="M836" s="97">
        <v>0</v>
      </c>
      <c r="N836" s="12">
        <f t="shared" si="164"/>
        <v>2081</v>
      </c>
      <c r="O836" s="12">
        <v>2081</v>
      </c>
      <c r="P836" s="97">
        <v>0</v>
      </c>
      <c r="Q836" s="12">
        <f t="shared" si="165"/>
        <v>2081</v>
      </c>
      <c r="R836" s="60" t="s">
        <v>558</v>
      </c>
    </row>
    <row r="837" spans="1:21" ht="12.75" customHeight="1">
      <c r="A837" s="60">
        <v>35</v>
      </c>
      <c r="B837" s="134" t="s">
        <v>2599</v>
      </c>
      <c r="C837" s="134" t="s">
        <v>2600</v>
      </c>
      <c r="D837" s="134" t="s">
        <v>2601</v>
      </c>
      <c r="E837" s="134"/>
      <c r="F837" s="134" t="s">
        <v>2602</v>
      </c>
      <c r="G837" s="134" t="s">
        <v>2493</v>
      </c>
      <c r="H837" s="134" t="s">
        <v>2603</v>
      </c>
      <c r="I837" s="134" t="s">
        <v>2604</v>
      </c>
      <c r="J837" s="134" t="s">
        <v>241</v>
      </c>
      <c r="K837" s="282">
        <v>5</v>
      </c>
      <c r="L837" s="12">
        <v>320</v>
      </c>
      <c r="M837" s="97">
        <v>0</v>
      </c>
      <c r="N837" s="12">
        <f t="shared" si="164"/>
        <v>320</v>
      </c>
      <c r="O837" s="12">
        <v>320</v>
      </c>
      <c r="P837" s="97">
        <v>0</v>
      </c>
      <c r="Q837" s="12">
        <f t="shared" si="165"/>
        <v>320</v>
      </c>
      <c r="R837" s="60" t="s">
        <v>558</v>
      </c>
    </row>
    <row r="838" spans="1:21" ht="12.75" customHeight="1">
      <c r="A838" s="380"/>
      <c r="B838" s="381"/>
      <c r="C838" s="381"/>
      <c r="D838" s="381"/>
      <c r="E838" s="381"/>
      <c r="F838" s="381"/>
      <c r="G838" s="381"/>
      <c r="H838" s="381"/>
      <c r="I838" s="381"/>
      <c r="J838" s="381"/>
      <c r="K838" s="382"/>
      <c r="L838" s="18">
        <f t="shared" ref="L838:Q838" si="166">SUM(L803:L837)</f>
        <v>269405</v>
      </c>
      <c r="M838" s="18">
        <f t="shared" si="166"/>
        <v>178747</v>
      </c>
      <c r="N838" s="18">
        <f t="shared" si="166"/>
        <v>448152</v>
      </c>
      <c r="O838" s="18">
        <f t="shared" si="166"/>
        <v>269405</v>
      </c>
      <c r="P838" s="18">
        <f t="shared" si="166"/>
        <v>178747</v>
      </c>
      <c r="Q838" s="18">
        <f t="shared" si="166"/>
        <v>448152</v>
      </c>
      <c r="R838" s="70"/>
      <c r="U838" s="38"/>
    </row>
    <row r="839" spans="1:21" ht="36" customHeight="1">
      <c r="A839" s="368"/>
      <c r="B839" s="368"/>
      <c r="C839" s="368"/>
      <c r="D839" s="368"/>
      <c r="E839" s="368"/>
      <c r="F839" s="368"/>
      <c r="G839" s="368"/>
      <c r="H839" s="368"/>
      <c r="I839" s="368"/>
      <c r="J839" s="368"/>
      <c r="K839" s="368"/>
      <c r="L839" s="21"/>
      <c r="M839" s="20"/>
      <c r="N839" s="20"/>
      <c r="O839" s="20"/>
      <c r="P839" s="20"/>
      <c r="Q839" s="20"/>
    </row>
    <row r="840" spans="1:21" ht="32.1" customHeight="1">
      <c r="A840" s="55" t="s">
        <v>4994</v>
      </c>
      <c r="B840" s="374" t="s">
        <v>2605</v>
      </c>
      <c r="C840" s="375"/>
      <c r="D840" s="375"/>
      <c r="E840" s="375"/>
      <c r="F840" s="375"/>
      <c r="G840" s="375"/>
      <c r="H840" s="375"/>
      <c r="I840" s="375"/>
      <c r="J840" s="375"/>
      <c r="K840" s="376"/>
      <c r="L840" s="377" t="s">
        <v>437</v>
      </c>
      <c r="M840" s="377"/>
      <c r="N840" s="377"/>
      <c r="O840" s="377" t="s">
        <v>45</v>
      </c>
      <c r="P840" s="377"/>
      <c r="Q840" s="377"/>
      <c r="R840" s="378" t="s">
        <v>20</v>
      </c>
    </row>
    <row r="841" spans="1:21" ht="42" customHeight="1">
      <c r="A841" s="56" t="s">
        <v>7</v>
      </c>
      <c r="B841" s="57" t="s">
        <v>29</v>
      </c>
      <c r="C841" s="57" t="s">
        <v>4</v>
      </c>
      <c r="D841" s="58" t="s">
        <v>5</v>
      </c>
      <c r="E841" s="58" t="s">
        <v>6</v>
      </c>
      <c r="F841" s="58" t="s">
        <v>8</v>
      </c>
      <c r="G841" s="58" t="s">
        <v>9</v>
      </c>
      <c r="H841" s="58" t="s">
        <v>22</v>
      </c>
      <c r="I841" s="58" t="s">
        <v>10</v>
      </c>
      <c r="J841" s="58" t="s">
        <v>11</v>
      </c>
      <c r="K841" s="56" t="s">
        <v>12</v>
      </c>
      <c r="L841" s="62" t="s">
        <v>13</v>
      </c>
      <c r="M841" s="56" t="s">
        <v>14</v>
      </c>
      <c r="N841" s="56" t="s">
        <v>3</v>
      </c>
      <c r="O841" s="62" t="s">
        <v>13</v>
      </c>
      <c r="P841" s="56" t="s">
        <v>14</v>
      </c>
      <c r="Q841" s="56" t="s">
        <v>3</v>
      </c>
      <c r="R841" s="379"/>
    </row>
    <row r="842" spans="1:21" ht="12.75" customHeight="1">
      <c r="A842" s="60">
        <v>1</v>
      </c>
      <c r="B842" s="134" t="s">
        <v>2489</v>
      </c>
      <c r="C842" s="134" t="s">
        <v>2606</v>
      </c>
      <c r="D842" s="134" t="s">
        <v>2511</v>
      </c>
      <c r="E842" s="134">
        <v>72</v>
      </c>
      <c r="F842" s="134" t="s">
        <v>2492</v>
      </c>
      <c r="G842" s="134" t="s">
        <v>2493</v>
      </c>
      <c r="H842" s="134" t="s">
        <v>2607</v>
      </c>
      <c r="I842" s="134">
        <v>10073326</v>
      </c>
      <c r="J842" s="134" t="s">
        <v>241</v>
      </c>
      <c r="K842" s="282">
        <v>17</v>
      </c>
      <c r="L842" s="12">
        <v>5716</v>
      </c>
      <c r="M842" s="97">
        <v>0</v>
      </c>
      <c r="N842" s="12">
        <f>L842+M842</f>
        <v>5716</v>
      </c>
      <c r="O842" s="12">
        <v>5716</v>
      </c>
      <c r="P842" s="97">
        <v>0</v>
      </c>
      <c r="Q842" s="12">
        <f>O842+P842</f>
        <v>5716</v>
      </c>
      <c r="R842" s="60" t="s">
        <v>558</v>
      </c>
      <c r="S842" s="104" t="s">
        <v>5105</v>
      </c>
    </row>
    <row r="843" spans="1:21" ht="12.75" customHeight="1">
      <c r="A843" s="60">
        <v>2</v>
      </c>
      <c r="B843" s="134" t="s">
        <v>2489</v>
      </c>
      <c r="C843" s="134" t="s">
        <v>261</v>
      </c>
      <c r="D843" s="134" t="s">
        <v>2608</v>
      </c>
      <c r="E843" s="134" t="s">
        <v>2609</v>
      </c>
      <c r="F843" s="134" t="s">
        <v>2492</v>
      </c>
      <c r="G843" s="134" t="s">
        <v>2493</v>
      </c>
      <c r="H843" s="134" t="s">
        <v>2610</v>
      </c>
      <c r="I843" s="134">
        <v>10059408</v>
      </c>
      <c r="J843" s="134" t="s">
        <v>241</v>
      </c>
      <c r="K843" s="282">
        <v>11</v>
      </c>
      <c r="L843" s="12">
        <v>700</v>
      </c>
      <c r="M843" s="97">
        <v>0</v>
      </c>
      <c r="N843" s="12">
        <f>L843+M843</f>
        <v>700</v>
      </c>
      <c r="O843" s="12">
        <v>700</v>
      </c>
      <c r="P843" s="97">
        <v>0</v>
      </c>
      <c r="Q843" s="12">
        <f>O843+P843</f>
        <v>700</v>
      </c>
      <c r="R843" s="60" t="s">
        <v>558</v>
      </c>
      <c r="S843" s="104" t="s">
        <v>5106</v>
      </c>
    </row>
    <row r="844" spans="1:21" ht="12.75" customHeight="1">
      <c r="A844" s="60">
        <v>3</v>
      </c>
      <c r="B844" s="134" t="s">
        <v>2599</v>
      </c>
      <c r="C844" s="134" t="s">
        <v>350</v>
      </c>
      <c r="D844" s="134" t="s">
        <v>2611</v>
      </c>
      <c r="E844" s="134" t="s">
        <v>2612</v>
      </c>
      <c r="F844" s="134" t="s">
        <v>2492</v>
      </c>
      <c r="G844" s="134" t="s">
        <v>2493</v>
      </c>
      <c r="H844" s="134" t="s">
        <v>2613</v>
      </c>
      <c r="I844" s="134">
        <v>10060777</v>
      </c>
      <c r="J844" s="134" t="s">
        <v>241</v>
      </c>
      <c r="K844" s="282">
        <v>16</v>
      </c>
      <c r="L844" s="12">
        <v>7671</v>
      </c>
      <c r="M844" s="97">
        <v>0</v>
      </c>
      <c r="N844" s="12">
        <f>L844+M844</f>
        <v>7671</v>
      </c>
      <c r="O844" s="12">
        <v>7671</v>
      </c>
      <c r="P844" s="97">
        <v>0</v>
      </c>
      <c r="Q844" s="12">
        <f>O844+P844</f>
        <v>7671</v>
      </c>
      <c r="R844" s="60" t="s">
        <v>558</v>
      </c>
      <c r="S844" s="104" t="s">
        <v>5107</v>
      </c>
    </row>
    <row r="845" spans="1:21" ht="12.75" customHeight="1">
      <c r="A845" s="60">
        <v>4</v>
      </c>
      <c r="B845" s="134" t="s">
        <v>2614</v>
      </c>
      <c r="C845" s="134" t="s">
        <v>350</v>
      </c>
      <c r="D845" s="134" t="s">
        <v>2615</v>
      </c>
      <c r="E845" s="134">
        <v>6</v>
      </c>
      <c r="F845" s="134" t="s">
        <v>2492</v>
      </c>
      <c r="G845" s="134" t="s">
        <v>2493</v>
      </c>
      <c r="H845" s="134" t="s">
        <v>2616</v>
      </c>
      <c r="I845" s="134">
        <v>50438404</v>
      </c>
      <c r="J845" s="134" t="s">
        <v>241</v>
      </c>
      <c r="K845" s="282">
        <v>30</v>
      </c>
      <c r="L845" s="12">
        <v>26000</v>
      </c>
      <c r="M845" s="97">
        <v>0</v>
      </c>
      <c r="N845" s="12">
        <f>L845+M845</f>
        <v>26000</v>
      </c>
      <c r="O845" s="12">
        <v>26000</v>
      </c>
      <c r="P845" s="97">
        <v>0</v>
      </c>
      <c r="Q845" s="12">
        <f>O845+P845</f>
        <v>26000</v>
      </c>
      <c r="R845" s="60" t="s">
        <v>558</v>
      </c>
      <c r="S845" s="104" t="s">
        <v>5108</v>
      </c>
    </row>
    <row r="846" spans="1:21" ht="12.75" customHeight="1">
      <c r="A846" s="60">
        <v>5</v>
      </c>
      <c r="B846" s="134" t="s">
        <v>2617</v>
      </c>
      <c r="C846" s="134" t="s">
        <v>350</v>
      </c>
      <c r="D846" s="134" t="s">
        <v>2596</v>
      </c>
      <c r="E846" s="134">
        <v>17</v>
      </c>
      <c r="F846" s="134" t="s">
        <v>2492</v>
      </c>
      <c r="G846" s="134" t="s">
        <v>2493</v>
      </c>
      <c r="H846" s="95" t="s">
        <v>2618</v>
      </c>
      <c r="I846" s="134">
        <v>56025029</v>
      </c>
      <c r="J846" s="134" t="s">
        <v>241</v>
      </c>
      <c r="K846" s="282">
        <v>25</v>
      </c>
      <c r="L846" s="12">
        <v>23782</v>
      </c>
      <c r="M846" s="97">
        <v>0</v>
      </c>
      <c r="N846" s="12">
        <f>L846+M846</f>
        <v>23782</v>
      </c>
      <c r="O846" s="12">
        <v>23782</v>
      </c>
      <c r="P846" s="97">
        <v>0</v>
      </c>
      <c r="Q846" s="12">
        <f>O846+P846</f>
        <v>23782</v>
      </c>
      <c r="R846" s="60" t="s">
        <v>558</v>
      </c>
      <c r="S846" s="104" t="s">
        <v>5109</v>
      </c>
    </row>
    <row r="847" spans="1:21" ht="12.75" customHeight="1">
      <c r="A847" s="380"/>
      <c r="B847" s="381"/>
      <c r="C847" s="381"/>
      <c r="D847" s="381"/>
      <c r="E847" s="381"/>
      <c r="F847" s="381"/>
      <c r="G847" s="381"/>
      <c r="H847" s="381"/>
      <c r="I847" s="381"/>
      <c r="J847" s="381"/>
      <c r="K847" s="382"/>
      <c r="L847" s="18">
        <f t="shared" ref="L847:Q847" si="167">SUM(L842:L846)</f>
        <v>63869</v>
      </c>
      <c r="M847" s="18">
        <f t="shared" si="167"/>
        <v>0</v>
      </c>
      <c r="N847" s="18">
        <f t="shared" si="167"/>
        <v>63869</v>
      </c>
      <c r="O847" s="18">
        <f t="shared" si="167"/>
        <v>63869</v>
      </c>
      <c r="P847" s="18">
        <f t="shared" si="167"/>
        <v>0</v>
      </c>
      <c r="Q847" s="18">
        <f t="shared" si="167"/>
        <v>63869</v>
      </c>
      <c r="R847" s="70"/>
      <c r="U847" s="38"/>
    </row>
    <row r="848" spans="1:21" ht="36" customHeight="1">
      <c r="A848" s="368"/>
      <c r="B848" s="368"/>
      <c r="C848" s="368"/>
      <c r="D848" s="368"/>
      <c r="E848" s="368"/>
      <c r="F848" s="368"/>
      <c r="G848" s="368"/>
      <c r="H848" s="368"/>
      <c r="I848" s="368"/>
      <c r="J848" s="368"/>
      <c r="K848" s="368"/>
      <c r="L848" s="368"/>
      <c r="M848" s="368"/>
      <c r="N848" s="368"/>
      <c r="O848" s="368"/>
      <c r="P848" s="368"/>
      <c r="Q848" s="368"/>
    </row>
    <row r="849" spans="1:20" ht="32.1" customHeight="1">
      <c r="A849" s="55" t="s">
        <v>2230</v>
      </c>
      <c r="B849" s="374" t="s">
        <v>2780</v>
      </c>
      <c r="C849" s="375"/>
      <c r="D849" s="375"/>
      <c r="E849" s="375"/>
      <c r="F849" s="375"/>
      <c r="G849" s="375"/>
      <c r="H849" s="375"/>
      <c r="I849" s="375"/>
      <c r="J849" s="375"/>
      <c r="K849" s="376"/>
      <c r="L849" s="377" t="s">
        <v>450</v>
      </c>
      <c r="M849" s="377"/>
      <c r="N849" s="377"/>
      <c r="O849" s="377" t="s">
        <v>451</v>
      </c>
      <c r="P849" s="377"/>
      <c r="Q849" s="377"/>
      <c r="R849" s="378" t="s">
        <v>20</v>
      </c>
      <c r="T849" s="38"/>
    </row>
    <row r="850" spans="1:20" ht="42" customHeight="1">
      <c r="A850" s="56" t="s">
        <v>7</v>
      </c>
      <c r="B850" s="57" t="s">
        <v>29</v>
      </c>
      <c r="C850" s="57" t="s">
        <v>4</v>
      </c>
      <c r="D850" s="58" t="s">
        <v>5</v>
      </c>
      <c r="E850" s="58" t="s">
        <v>6</v>
      </c>
      <c r="F850" s="58" t="s">
        <v>8</v>
      </c>
      <c r="G850" s="58" t="s">
        <v>9</v>
      </c>
      <c r="H850" s="58" t="s">
        <v>22</v>
      </c>
      <c r="I850" s="58" t="s">
        <v>10</v>
      </c>
      <c r="J850" s="58" t="s">
        <v>11</v>
      </c>
      <c r="K850" s="56" t="s">
        <v>12</v>
      </c>
      <c r="L850" s="62" t="s">
        <v>13</v>
      </c>
      <c r="M850" s="56" t="s">
        <v>14</v>
      </c>
      <c r="N850" s="56" t="s">
        <v>3</v>
      </c>
      <c r="O850" s="62" t="s">
        <v>13</v>
      </c>
      <c r="P850" s="56" t="s">
        <v>14</v>
      </c>
      <c r="Q850" s="56" t="s">
        <v>3</v>
      </c>
      <c r="R850" s="379"/>
      <c r="T850" s="38"/>
    </row>
    <row r="851" spans="1:20" ht="12.75" customHeight="1">
      <c r="A851" s="60">
        <v>1</v>
      </c>
      <c r="B851" s="134" t="s">
        <v>2780</v>
      </c>
      <c r="C851" s="134" t="s">
        <v>3136</v>
      </c>
      <c r="D851" s="134" t="s">
        <v>3137</v>
      </c>
      <c r="E851" s="134" t="s">
        <v>43</v>
      </c>
      <c r="F851" s="134" t="s">
        <v>2134</v>
      </c>
      <c r="G851" s="134" t="s">
        <v>2135</v>
      </c>
      <c r="H851" s="60" t="s">
        <v>3138</v>
      </c>
      <c r="I851" s="134" t="s">
        <v>3139</v>
      </c>
      <c r="J851" s="134" t="s">
        <v>241</v>
      </c>
      <c r="K851" s="298">
        <v>24</v>
      </c>
      <c r="L851" s="12">
        <v>56543</v>
      </c>
      <c r="M851" s="97">
        <v>0</v>
      </c>
      <c r="N851" s="12">
        <f t="shared" ref="N851:N877" si="168">L851+M851</f>
        <v>56543</v>
      </c>
      <c r="O851" s="12">
        <v>56543</v>
      </c>
      <c r="P851" s="97">
        <v>0</v>
      </c>
      <c r="Q851" s="12">
        <f t="shared" ref="Q851:Q877" si="169">O851+P851</f>
        <v>56543</v>
      </c>
      <c r="R851" s="60" t="s">
        <v>456</v>
      </c>
      <c r="T851" s="38"/>
    </row>
    <row r="852" spans="1:20" ht="12.75" customHeight="1">
      <c r="A852" s="60">
        <v>2</v>
      </c>
      <c r="B852" s="134" t="s">
        <v>2780</v>
      </c>
      <c r="C852" s="134" t="s">
        <v>261</v>
      </c>
      <c r="D852" s="134" t="s">
        <v>3140</v>
      </c>
      <c r="E852" s="134"/>
      <c r="F852" s="134" t="s">
        <v>2134</v>
      </c>
      <c r="G852" s="134" t="s">
        <v>2135</v>
      </c>
      <c r="H852" s="197" t="s">
        <v>3141</v>
      </c>
      <c r="I852" s="134" t="s">
        <v>3142</v>
      </c>
      <c r="J852" s="134" t="s">
        <v>241</v>
      </c>
      <c r="K852" s="298">
        <v>2</v>
      </c>
      <c r="L852" s="12">
        <v>1931</v>
      </c>
      <c r="M852" s="97">
        <v>0</v>
      </c>
      <c r="N852" s="12">
        <f t="shared" si="168"/>
        <v>1931</v>
      </c>
      <c r="O852" s="12">
        <v>1931</v>
      </c>
      <c r="P852" s="97">
        <v>0</v>
      </c>
      <c r="Q852" s="12">
        <f t="shared" si="169"/>
        <v>1931</v>
      </c>
      <c r="R852" s="60" t="s">
        <v>456</v>
      </c>
      <c r="T852" s="38"/>
    </row>
    <row r="853" spans="1:20" ht="12.75" customHeight="1">
      <c r="A853" s="60">
        <v>3</v>
      </c>
      <c r="B853" s="13" t="s">
        <v>2780</v>
      </c>
      <c r="C853" s="13" t="s">
        <v>3143</v>
      </c>
      <c r="D853" s="13" t="s">
        <v>3144</v>
      </c>
      <c r="E853" s="13" t="s">
        <v>3145</v>
      </c>
      <c r="F853" s="13" t="s">
        <v>2134</v>
      </c>
      <c r="G853" s="13" t="s">
        <v>2135</v>
      </c>
      <c r="H853" s="13" t="s">
        <v>3146</v>
      </c>
      <c r="I853" s="60">
        <v>91477651</v>
      </c>
      <c r="J853" s="13" t="s">
        <v>252</v>
      </c>
      <c r="K853" s="150">
        <v>12</v>
      </c>
      <c r="L853" s="17">
        <v>230</v>
      </c>
      <c r="M853" s="17">
        <v>505</v>
      </c>
      <c r="N853" s="12">
        <f t="shared" si="168"/>
        <v>735</v>
      </c>
      <c r="O853" s="17">
        <v>230</v>
      </c>
      <c r="P853" s="17">
        <v>505</v>
      </c>
      <c r="Q853" s="12">
        <f t="shared" si="169"/>
        <v>735</v>
      </c>
      <c r="R853" s="60" t="s">
        <v>456</v>
      </c>
      <c r="T853" s="38"/>
    </row>
    <row r="854" spans="1:20" ht="12.75" customHeight="1">
      <c r="A854" s="60">
        <v>4</v>
      </c>
      <c r="B854" s="134" t="s">
        <v>2780</v>
      </c>
      <c r="C854" s="134" t="s">
        <v>3147</v>
      </c>
      <c r="D854" s="134" t="s">
        <v>3144</v>
      </c>
      <c r="E854" s="134"/>
      <c r="F854" s="134" t="s">
        <v>2134</v>
      </c>
      <c r="G854" s="134" t="s">
        <v>2135</v>
      </c>
      <c r="H854" s="134" t="s">
        <v>3148</v>
      </c>
      <c r="I854" s="134" t="s">
        <v>3149</v>
      </c>
      <c r="J854" s="134" t="s">
        <v>241</v>
      </c>
      <c r="K854" s="298">
        <v>24</v>
      </c>
      <c r="L854" s="12">
        <v>11552</v>
      </c>
      <c r="M854" s="97">
        <v>0</v>
      </c>
      <c r="N854" s="12">
        <f t="shared" si="168"/>
        <v>11552</v>
      </c>
      <c r="O854" s="12">
        <v>11552</v>
      </c>
      <c r="P854" s="97">
        <v>0</v>
      </c>
      <c r="Q854" s="12">
        <f t="shared" si="169"/>
        <v>11552</v>
      </c>
      <c r="R854" s="60" t="s">
        <v>456</v>
      </c>
      <c r="T854" s="38"/>
    </row>
    <row r="855" spans="1:20" ht="12.75" customHeight="1">
      <c r="A855" s="60">
        <v>5</v>
      </c>
      <c r="B855" s="134" t="s">
        <v>2780</v>
      </c>
      <c r="C855" s="134" t="s">
        <v>3150</v>
      </c>
      <c r="D855" s="134" t="s">
        <v>3144</v>
      </c>
      <c r="E855" s="134"/>
      <c r="F855" s="134" t="s">
        <v>2134</v>
      </c>
      <c r="G855" s="134" t="s">
        <v>2135</v>
      </c>
      <c r="H855" s="197" t="s">
        <v>3151</v>
      </c>
      <c r="I855" s="134" t="s">
        <v>3152</v>
      </c>
      <c r="J855" s="134" t="s">
        <v>241</v>
      </c>
      <c r="K855" s="298">
        <v>24</v>
      </c>
      <c r="L855" s="12">
        <v>13836</v>
      </c>
      <c r="M855" s="97">
        <v>0</v>
      </c>
      <c r="N855" s="12">
        <f t="shared" si="168"/>
        <v>13836</v>
      </c>
      <c r="O855" s="12">
        <v>13836</v>
      </c>
      <c r="P855" s="97">
        <v>0</v>
      </c>
      <c r="Q855" s="12">
        <f t="shared" si="169"/>
        <v>13836</v>
      </c>
      <c r="R855" s="60" t="s">
        <v>456</v>
      </c>
      <c r="T855" s="38"/>
    </row>
    <row r="856" spans="1:20" ht="12.75" customHeight="1">
      <c r="A856" s="60">
        <v>6</v>
      </c>
      <c r="B856" s="134" t="s">
        <v>2780</v>
      </c>
      <c r="C856" s="134" t="s">
        <v>3150</v>
      </c>
      <c r="D856" s="134" t="s">
        <v>3153</v>
      </c>
      <c r="E856" s="134" t="s">
        <v>497</v>
      </c>
      <c r="F856" s="134" t="s">
        <v>2134</v>
      </c>
      <c r="G856" s="134" t="s">
        <v>2135</v>
      </c>
      <c r="H856" s="197" t="s">
        <v>3154</v>
      </c>
      <c r="I856" s="134" t="s">
        <v>3155</v>
      </c>
      <c r="J856" s="134" t="s">
        <v>241</v>
      </c>
      <c r="K856" s="298">
        <v>12</v>
      </c>
      <c r="L856" s="12">
        <v>1804</v>
      </c>
      <c r="M856" s="97">
        <v>0</v>
      </c>
      <c r="N856" s="12">
        <f t="shared" si="168"/>
        <v>1804</v>
      </c>
      <c r="O856" s="12">
        <v>1804</v>
      </c>
      <c r="P856" s="97">
        <v>0</v>
      </c>
      <c r="Q856" s="12">
        <f t="shared" si="169"/>
        <v>1804</v>
      </c>
      <c r="R856" s="60" t="s">
        <v>456</v>
      </c>
      <c r="T856" s="38"/>
    </row>
    <row r="857" spans="1:20" ht="12.75" customHeight="1">
      <c r="A857" s="60">
        <v>7</v>
      </c>
      <c r="B857" s="134" t="s">
        <v>2780</v>
      </c>
      <c r="C857" s="134" t="s">
        <v>3150</v>
      </c>
      <c r="D857" s="134" t="s">
        <v>3137</v>
      </c>
      <c r="E857" s="134" t="s">
        <v>26</v>
      </c>
      <c r="F857" s="134" t="s">
        <v>2134</v>
      </c>
      <c r="G857" s="134" t="s">
        <v>2135</v>
      </c>
      <c r="H857" s="197" t="s">
        <v>3156</v>
      </c>
      <c r="I857" s="134" t="s">
        <v>3157</v>
      </c>
      <c r="J857" s="134" t="s">
        <v>241</v>
      </c>
      <c r="K857" s="298">
        <v>24</v>
      </c>
      <c r="L857" s="12">
        <v>3970</v>
      </c>
      <c r="M857" s="97">
        <v>0</v>
      </c>
      <c r="N857" s="12">
        <f t="shared" si="168"/>
        <v>3970</v>
      </c>
      <c r="O857" s="12">
        <v>3970</v>
      </c>
      <c r="P857" s="97">
        <v>0</v>
      </c>
      <c r="Q857" s="12">
        <f t="shared" si="169"/>
        <v>3970</v>
      </c>
      <c r="R857" s="60" t="s">
        <v>456</v>
      </c>
      <c r="T857" s="38"/>
    </row>
    <row r="858" spans="1:20" ht="12.75" customHeight="1">
      <c r="A858" s="60">
        <v>8</v>
      </c>
      <c r="B858" s="134" t="s">
        <v>2780</v>
      </c>
      <c r="C858" s="134" t="s">
        <v>3150</v>
      </c>
      <c r="D858" s="134" t="s">
        <v>3137</v>
      </c>
      <c r="E858" s="134" t="s">
        <v>26</v>
      </c>
      <c r="F858" s="134" t="s">
        <v>2134</v>
      </c>
      <c r="G858" s="134" t="s">
        <v>2135</v>
      </c>
      <c r="H858" s="197" t="s">
        <v>3158</v>
      </c>
      <c r="I858" s="197">
        <v>56406515</v>
      </c>
      <c r="J858" s="134" t="s">
        <v>241</v>
      </c>
      <c r="K858" s="298">
        <v>24</v>
      </c>
      <c r="L858" s="12">
        <v>3107</v>
      </c>
      <c r="M858" s="97">
        <v>0</v>
      </c>
      <c r="N858" s="12">
        <f t="shared" si="168"/>
        <v>3107</v>
      </c>
      <c r="O858" s="12">
        <v>3107</v>
      </c>
      <c r="P858" s="97">
        <v>0</v>
      </c>
      <c r="Q858" s="12">
        <f t="shared" si="169"/>
        <v>3107</v>
      </c>
      <c r="R858" s="60" t="s">
        <v>456</v>
      </c>
      <c r="T858" s="38"/>
    </row>
    <row r="859" spans="1:20" ht="12.75" customHeight="1">
      <c r="A859" s="60">
        <v>9</v>
      </c>
      <c r="B859" s="134" t="s">
        <v>2780</v>
      </c>
      <c r="C859" s="134" t="s">
        <v>3150</v>
      </c>
      <c r="D859" s="134" t="s">
        <v>3159</v>
      </c>
      <c r="E859" s="134"/>
      <c r="F859" s="134" t="s">
        <v>2134</v>
      </c>
      <c r="G859" s="134" t="s">
        <v>2135</v>
      </c>
      <c r="H859" s="60" t="s">
        <v>3160</v>
      </c>
      <c r="I859" s="134" t="s">
        <v>3161</v>
      </c>
      <c r="J859" s="134" t="s">
        <v>241</v>
      </c>
      <c r="K859" s="298">
        <v>15</v>
      </c>
      <c r="L859" s="12">
        <v>819</v>
      </c>
      <c r="M859" s="97">
        <v>0</v>
      </c>
      <c r="N859" s="12">
        <f t="shared" si="168"/>
        <v>819</v>
      </c>
      <c r="O859" s="12">
        <v>819</v>
      </c>
      <c r="P859" s="97">
        <v>0</v>
      </c>
      <c r="Q859" s="12">
        <f t="shared" si="169"/>
        <v>819</v>
      </c>
      <c r="R859" s="60" t="s">
        <v>456</v>
      </c>
      <c r="T859" s="38"/>
    </row>
    <row r="860" spans="1:20" ht="12.75" customHeight="1">
      <c r="A860" s="60">
        <v>10</v>
      </c>
      <c r="B860" s="134" t="s">
        <v>2780</v>
      </c>
      <c r="C860" s="134" t="s">
        <v>3150</v>
      </c>
      <c r="D860" s="134" t="s">
        <v>3162</v>
      </c>
      <c r="E860" s="134"/>
      <c r="F860" s="134" t="s">
        <v>2134</v>
      </c>
      <c r="G860" s="134" t="s">
        <v>2135</v>
      </c>
      <c r="H860" s="197" t="s">
        <v>3163</v>
      </c>
      <c r="I860" s="134" t="s">
        <v>3164</v>
      </c>
      <c r="J860" s="134" t="s">
        <v>241</v>
      </c>
      <c r="K860" s="298">
        <v>12</v>
      </c>
      <c r="L860" s="12">
        <v>33</v>
      </c>
      <c r="M860" s="97">
        <v>0</v>
      </c>
      <c r="N860" s="12">
        <f t="shared" si="168"/>
        <v>33</v>
      </c>
      <c r="O860" s="12">
        <v>33</v>
      </c>
      <c r="P860" s="97">
        <v>0</v>
      </c>
      <c r="Q860" s="12">
        <f t="shared" si="169"/>
        <v>33</v>
      </c>
      <c r="R860" s="60" t="s">
        <v>456</v>
      </c>
      <c r="T860" s="38"/>
    </row>
    <row r="861" spans="1:20" ht="12.75" customHeight="1">
      <c r="A861" s="60">
        <v>11</v>
      </c>
      <c r="B861" s="134" t="s">
        <v>2780</v>
      </c>
      <c r="C861" s="134" t="s">
        <v>3150</v>
      </c>
      <c r="D861" s="134" t="s">
        <v>3165</v>
      </c>
      <c r="E861" s="134"/>
      <c r="F861" s="134" t="s">
        <v>2134</v>
      </c>
      <c r="G861" s="134" t="s">
        <v>2135</v>
      </c>
      <c r="H861" s="197" t="s">
        <v>3166</v>
      </c>
      <c r="I861" s="197">
        <v>56284488</v>
      </c>
      <c r="J861" s="134" t="s">
        <v>241</v>
      </c>
      <c r="K861" s="298">
        <v>19</v>
      </c>
      <c r="L861" s="12">
        <v>50</v>
      </c>
      <c r="M861" s="97">
        <v>0</v>
      </c>
      <c r="N861" s="12">
        <f t="shared" si="168"/>
        <v>50</v>
      </c>
      <c r="O861" s="12">
        <v>50</v>
      </c>
      <c r="P861" s="97">
        <v>0</v>
      </c>
      <c r="Q861" s="12">
        <f t="shared" si="169"/>
        <v>50</v>
      </c>
      <c r="R861" s="60" t="s">
        <v>456</v>
      </c>
      <c r="T861" s="38"/>
    </row>
    <row r="862" spans="1:20" ht="12.75" customHeight="1">
      <c r="A862" s="60">
        <v>12</v>
      </c>
      <c r="B862" s="134" t="s">
        <v>2780</v>
      </c>
      <c r="C862" s="134" t="s">
        <v>3150</v>
      </c>
      <c r="D862" s="134" t="s">
        <v>3167</v>
      </c>
      <c r="E862" s="134"/>
      <c r="F862" s="134" t="s">
        <v>2134</v>
      </c>
      <c r="G862" s="134" t="s">
        <v>2135</v>
      </c>
      <c r="H862" s="134" t="s">
        <v>3168</v>
      </c>
      <c r="I862" s="134" t="s">
        <v>3169</v>
      </c>
      <c r="J862" s="134" t="s">
        <v>241</v>
      </c>
      <c r="K862" s="298">
        <v>12</v>
      </c>
      <c r="L862" s="97">
        <v>9208</v>
      </c>
      <c r="M862" s="97">
        <v>0</v>
      </c>
      <c r="N862" s="12">
        <f t="shared" si="168"/>
        <v>9208</v>
      </c>
      <c r="O862" s="97">
        <v>9208</v>
      </c>
      <c r="P862" s="97">
        <v>0</v>
      </c>
      <c r="Q862" s="12">
        <f t="shared" si="169"/>
        <v>9208</v>
      </c>
      <c r="R862" s="60" t="s">
        <v>456</v>
      </c>
      <c r="T862" s="38"/>
    </row>
    <row r="863" spans="1:20" ht="12.75" customHeight="1">
      <c r="A863" s="60">
        <v>13</v>
      </c>
      <c r="B863" s="134" t="s">
        <v>2780</v>
      </c>
      <c r="C863" s="134" t="s">
        <v>3150</v>
      </c>
      <c r="D863" s="134" t="s">
        <v>3170</v>
      </c>
      <c r="E863" s="134"/>
      <c r="F863" s="134" t="s">
        <v>2134</v>
      </c>
      <c r="G863" s="134" t="s">
        <v>2135</v>
      </c>
      <c r="H863" s="134" t="s">
        <v>3171</v>
      </c>
      <c r="I863" s="134" t="s">
        <v>3172</v>
      </c>
      <c r="J863" s="134" t="s">
        <v>241</v>
      </c>
      <c r="K863" s="298">
        <v>12</v>
      </c>
      <c r="L863" s="97">
        <v>1450</v>
      </c>
      <c r="M863" s="97">
        <v>0</v>
      </c>
      <c r="N863" s="12">
        <f t="shared" si="168"/>
        <v>1450</v>
      </c>
      <c r="O863" s="97">
        <v>1450</v>
      </c>
      <c r="P863" s="97">
        <v>0</v>
      </c>
      <c r="Q863" s="12">
        <f t="shared" si="169"/>
        <v>1450</v>
      </c>
      <c r="R863" s="60" t="s">
        <v>456</v>
      </c>
      <c r="T863" s="38"/>
    </row>
    <row r="864" spans="1:20" ht="12.75" customHeight="1">
      <c r="A864" s="60">
        <v>14</v>
      </c>
      <c r="B864" s="134" t="s">
        <v>2780</v>
      </c>
      <c r="C864" s="134" t="s">
        <v>3150</v>
      </c>
      <c r="D864" s="134" t="s">
        <v>3173</v>
      </c>
      <c r="E864" s="134" t="s">
        <v>3174</v>
      </c>
      <c r="F864" s="134" t="s">
        <v>2134</v>
      </c>
      <c r="G864" s="134" t="s">
        <v>2135</v>
      </c>
      <c r="H864" s="134" t="s">
        <v>3175</v>
      </c>
      <c r="I864" s="134" t="s">
        <v>3176</v>
      </c>
      <c r="J864" s="134" t="s">
        <v>241</v>
      </c>
      <c r="K864" s="298">
        <v>24</v>
      </c>
      <c r="L864" s="12">
        <v>5169</v>
      </c>
      <c r="M864" s="97">
        <v>0</v>
      </c>
      <c r="N864" s="12">
        <f t="shared" si="168"/>
        <v>5169</v>
      </c>
      <c r="O864" s="12">
        <v>5169</v>
      </c>
      <c r="P864" s="97">
        <v>0</v>
      </c>
      <c r="Q864" s="12">
        <f t="shared" si="169"/>
        <v>5169</v>
      </c>
      <c r="R864" s="60" t="s">
        <v>456</v>
      </c>
      <c r="T864" s="38"/>
    </row>
    <row r="865" spans="1:21" ht="12.75" customHeight="1">
      <c r="A865" s="60">
        <v>15</v>
      </c>
      <c r="B865" s="134" t="s">
        <v>2780</v>
      </c>
      <c r="C865" s="134" t="s">
        <v>3150</v>
      </c>
      <c r="D865" s="134" t="s">
        <v>3177</v>
      </c>
      <c r="E865" s="134"/>
      <c r="F865" s="134" t="s">
        <v>2134</v>
      </c>
      <c r="G865" s="134" t="s">
        <v>2135</v>
      </c>
      <c r="H865" s="134" t="s">
        <v>3178</v>
      </c>
      <c r="I865" s="134" t="s">
        <v>3179</v>
      </c>
      <c r="J865" s="134" t="s">
        <v>241</v>
      </c>
      <c r="K865" s="298">
        <v>13</v>
      </c>
      <c r="L865" s="12">
        <v>3565</v>
      </c>
      <c r="M865" s="97">
        <v>0</v>
      </c>
      <c r="N865" s="12">
        <f t="shared" si="168"/>
        <v>3565</v>
      </c>
      <c r="O865" s="12">
        <v>3565</v>
      </c>
      <c r="P865" s="97">
        <v>0</v>
      </c>
      <c r="Q865" s="12">
        <f t="shared" si="169"/>
        <v>3565</v>
      </c>
      <c r="R865" s="60" t="s">
        <v>456</v>
      </c>
      <c r="T865" s="38"/>
    </row>
    <row r="866" spans="1:21" ht="12.75" customHeight="1">
      <c r="A866" s="60">
        <v>16</v>
      </c>
      <c r="B866" s="134" t="s">
        <v>2780</v>
      </c>
      <c r="C866" s="134" t="s">
        <v>3150</v>
      </c>
      <c r="D866" s="134" t="s">
        <v>3180</v>
      </c>
      <c r="E866" s="134" t="s">
        <v>577</v>
      </c>
      <c r="F866" s="134" t="s">
        <v>2134</v>
      </c>
      <c r="G866" s="134" t="s">
        <v>2135</v>
      </c>
      <c r="H866" s="197" t="s">
        <v>3181</v>
      </c>
      <c r="I866" s="134" t="s">
        <v>3182</v>
      </c>
      <c r="J866" s="134" t="s">
        <v>220</v>
      </c>
      <c r="K866" s="298">
        <v>24</v>
      </c>
      <c r="L866" s="97">
        <v>2137</v>
      </c>
      <c r="M866" s="97">
        <v>22079</v>
      </c>
      <c r="N866" s="12">
        <f t="shared" si="168"/>
        <v>24216</v>
      </c>
      <c r="O866" s="97">
        <v>2137</v>
      </c>
      <c r="P866" s="97">
        <v>22079</v>
      </c>
      <c r="Q866" s="12">
        <f t="shared" si="169"/>
        <v>24216</v>
      </c>
      <c r="R866" s="60" t="s">
        <v>456</v>
      </c>
      <c r="T866" s="38"/>
    </row>
    <row r="867" spans="1:21" ht="12.75" customHeight="1">
      <c r="A867" s="60">
        <v>17</v>
      </c>
      <c r="B867" s="134" t="s">
        <v>2780</v>
      </c>
      <c r="C867" s="134" t="s">
        <v>1872</v>
      </c>
      <c r="D867" s="134" t="s">
        <v>3183</v>
      </c>
      <c r="E867" s="134"/>
      <c r="F867" s="134" t="s">
        <v>2134</v>
      </c>
      <c r="G867" s="134" t="s">
        <v>2135</v>
      </c>
      <c r="H867" s="134" t="s">
        <v>3184</v>
      </c>
      <c r="I867" s="134" t="s">
        <v>3185</v>
      </c>
      <c r="J867" s="134" t="s">
        <v>220</v>
      </c>
      <c r="K867" s="298">
        <v>19</v>
      </c>
      <c r="L867" s="12">
        <v>1913</v>
      </c>
      <c r="M867" s="97">
        <v>18037</v>
      </c>
      <c r="N867" s="12">
        <f t="shared" si="168"/>
        <v>19950</v>
      </c>
      <c r="O867" s="12">
        <v>1913</v>
      </c>
      <c r="P867" s="97">
        <v>18037</v>
      </c>
      <c r="Q867" s="12">
        <f t="shared" si="169"/>
        <v>19950</v>
      </c>
      <c r="R867" s="60" t="s">
        <v>456</v>
      </c>
      <c r="T867" s="38"/>
    </row>
    <row r="868" spans="1:21" ht="12.75" customHeight="1">
      <c r="A868" s="60">
        <v>18</v>
      </c>
      <c r="B868" s="134" t="s">
        <v>2780</v>
      </c>
      <c r="C868" s="134" t="s">
        <v>3186</v>
      </c>
      <c r="D868" s="134" t="s">
        <v>3061</v>
      </c>
      <c r="E868" s="134" t="s">
        <v>3187</v>
      </c>
      <c r="F868" s="134" t="s">
        <v>2134</v>
      </c>
      <c r="G868" s="134" t="s">
        <v>2135</v>
      </c>
      <c r="H868" s="134" t="s">
        <v>3188</v>
      </c>
      <c r="I868" s="134" t="s">
        <v>3189</v>
      </c>
      <c r="J868" s="134" t="s">
        <v>220</v>
      </c>
      <c r="K868" s="298">
        <v>24</v>
      </c>
      <c r="L868" s="12">
        <v>1499</v>
      </c>
      <c r="M868" s="97">
        <v>3498</v>
      </c>
      <c r="N868" s="12">
        <f t="shared" si="168"/>
        <v>4997</v>
      </c>
      <c r="O868" s="12">
        <v>1499</v>
      </c>
      <c r="P868" s="97">
        <v>3498</v>
      </c>
      <c r="Q868" s="12">
        <f t="shared" si="169"/>
        <v>4997</v>
      </c>
      <c r="R868" s="60" t="s">
        <v>456</v>
      </c>
      <c r="T868" s="38"/>
    </row>
    <row r="869" spans="1:21" ht="12.75" customHeight="1">
      <c r="A869" s="60">
        <v>19</v>
      </c>
      <c r="B869" s="134" t="s">
        <v>2780</v>
      </c>
      <c r="C869" s="257" t="s">
        <v>3190</v>
      </c>
      <c r="D869" s="257" t="s">
        <v>3191</v>
      </c>
      <c r="E869" s="257" t="s">
        <v>3192</v>
      </c>
      <c r="F869" s="257" t="s">
        <v>2134</v>
      </c>
      <c r="G869" s="134" t="s">
        <v>2135</v>
      </c>
      <c r="H869" s="134" t="s">
        <v>3193</v>
      </c>
      <c r="I869" s="134" t="s">
        <v>3194</v>
      </c>
      <c r="J869" s="134" t="s">
        <v>220</v>
      </c>
      <c r="K869" s="298">
        <v>5</v>
      </c>
      <c r="L869" s="12">
        <v>1650</v>
      </c>
      <c r="M869" s="97">
        <v>3350</v>
      </c>
      <c r="N869" s="12">
        <f t="shared" si="168"/>
        <v>5000</v>
      </c>
      <c r="O869" s="12">
        <v>1650</v>
      </c>
      <c r="P869" s="97">
        <v>3350</v>
      </c>
      <c r="Q869" s="12">
        <f t="shared" si="169"/>
        <v>5000</v>
      </c>
      <c r="R869" s="60" t="s">
        <v>456</v>
      </c>
      <c r="T869" s="38"/>
    </row>
    <row r="870" spans="1:21" ht="12.75" customHeight="1">
      <c r="A870" s="60">
        <v>20</v>
      </c>
      <c r="B870" s="134" t="s">
        <v>2780</v>
      </c>
      <c r="C870" s="134" t="s">
        <v>3190</v>
      </c>
      <c r="D870" s="134" t="s">
        <v>3195</v>
      </c>
      <c r="E870" s="134" t="s">
        <v>3196</v>
      </c>
      <c r="F870" s="134" t="s">
        <v>2134</v>
      </c>
      <c r="G870" s="134" t="s">
        <v>2135</v>
      </c>
      <c r="H870" s="134" t="s">
        <v>3197</v>
      </c>
      <c r="I870" s="134" t="s">
        <v>3198</v>
      </c>
      <c r="J870" s="134" t="s">
        <v>220</v>
      </c>
      <c r="K870" s="298">
        <v>5</v>
      </c>
      <c r="L870" s="12">
        <v>120</v>
      </c>
      <c r="M870" s="97">
        <v>1000</v>
      </c>
      <c r="N870" s="12">
        <f t="shared" si="168"/>
        <v>1120</v>
      </c>
      <c r="O870" s="12">
        <v>120</v>
      </c>
      <c r="P870" s="97">
        <v>1000</v>
      </c>
      <c r="Q870" s="12">
        <f t="shared" si="169"/>
        <v>1120</v>
      </c>
      <c r="R870" s="60" t="s">
        <v>456</v>
      </c>
      <c r="T870" s="38"/>
    </row>
    <row r="871" spans="1:21" ht="12.75" customHeight="1">
      <c r="A871" s="60">
        <v>21</v>
      </c>
      <c r="B871" s="13" t="s">
        <v>2780</v>
      </c>
      <c r="C871" s="13" t="s">
        <v>3199</v>
      </c>
      <c r="D871" s="60" t="s">
        <v>3200</v>
      </c>
      <c r="E871" s="13"/>
      <c r="F871" s="13" t="s">
        <v>2134</v>
      </c>
      <c r="G871" s="13" t="s">
        <v>2135</v>
      </c>
      <c r="H871" s="13" t="s">
        <v>3201</v>
      </c>
      <c r="I871" s="13" t="s">
        <v>3202</v>
      </c>
      <c r="J871" s="299" t="s">
        <v>220</v>
      </c>
      <c r="K871" s="150">
        <v>15</v>
      </c>
      <c r="L871" s="17">
        <v>100</v>
      </c>
      <c r="M871" s="17">
        <v>800</v>
      </c>
      <c r="N871" s="17">
        <f>L871+M871</f>
        <v>900</v>
      </c>
      <c r="O871" s="17">
        <v>100</v>
      </c>
      <c r="P871" s="17">
        <v>800</v>
      </c>
      <c r="Q871" s="17">
        <f t="shared" si="169"/>
        <v>900</v>
      </c>
      <c r="R871" s="60" t="s">
        <v>456</v>
      </c>
      <c r="T871" s="38"/>
    </row>
    <row r="872" spans="1:21" ht="12.75" customHeight="1">
      <c r="A872" s="60">
        <v>22</v>
      </c>
      <c r="B872" s="13" t="s">
        <v>2780</v>
      </c>
      <c r="C872" s="13" t="s">
        <v>3199</v>
      </c>
      <c r="D872" s="60" t="s">
        <v>3200</v>
      </c>
      <c r="E872" s="13"/>
      <c r="F872" s="13" t="s">
        <v>2134</v>
      </c>
      <c r="G872" s="13" t="s">
        <v>2135</v>
      </c>
      <c r="H872" s="13" t="s">
        <v>3203</v>
      </c>
      <c r="I872" s="13" t="s">
        <v>3204</v>
      </c>
      <c r="J872" s="299" t="s">
        <v>315</v>
      </c>
      <c r="K872" s="150">
        <v>3</v>
      </c>
      <c r="L872" s="17">
        <v>676</v>
      </c>
      <c r="M872" s="17">
        <v>0</v>
      </c>
      <c r="N872" s="17">
        <f t="shared" si="168"/>
        <v>676</v>
      </c>
      <c r="O872" s="17">
        <v>676</v>
      </c>
      <c r="P872" s="17">
        <v>0</v>
      </c>
      <c r="Q872" s="17">
        <f t="shared" si="169"/>
        <v>676</v>
      </c>
      <c r="R872" s="60" t="s">
        <v>456</v>
      </c>
      <c r="T872" s="38"/>
    </row>
    <row r="873" spans="1:21" ht="12.75" customHeight="1">
      <c r="A873" s="60">
        <v>23</v>
      </c>
      <c r="B873" s="13" t="s">
        <v>2780</v>
      </c>
      <c r="C873" s="13" t="s">
        <v>3205</v>
      </c>
      <c r="D873" s="60" t="s">
        <v>3200</v>
      </c>
      <c r="E873" s="13" t="s">
        <v>3206</v>
      </c>
      <c r="F873" s="13" t="s">
        <v>2134</v>
      </c>
      <c r="G873" s="13" t="s">
        <v>2135</v>
      </c>
      <c r="H873" s="13" t="s">
        <v>3207</v>
      </c>
      <c r="I873" s="13" t="s">
        <v>3208</v>
      </c>
      <c r="J873" s="299" t="s">
        <v>241</v>
      </c>
      <c r="K873" s="150">
        <v>17</v>
      </c>
      <c r="L873" s="17">
        <v>2090</v>
      </c>
      <c r="M873" s="17">
        <v>0</v>
      </c>
      <c r="N873" s="17">
        <f t="shared" si="168"/>
        <v>2090</v>
      </c>
      <c r="O873" s="17">
        <v>2090</v>
      </c>
      <c r="P873" s="17">
        <v>0</v>
      </c>
      <c r="Q873" s="17">
        <f t="shared" si="169"/>
        <v>2090</v>
      </c>
      <c r="R873" s="60" t="s">
        <v>456</v>
      </c>
      <c r="S873" s="107"/>
      <c r="T873" s="38"/>
    </row>
    <row r="874" spans="1:21" ht="12.75" customHeight="1">
      <c r="A874" s="60">
        <v>24</v>
      </c>
      <c r="B874" s="13" t="s">
        <v>2780</v>
      </c>
      <c r="C874" s="13" t="s">
        <v>3209</v>
      </c>
      <c r="D874" s="60" t="s">
        <v>3210</v>
      </c>
      <c r="E874" s="13" t="s">
        <v>3211</v>
      </c>
      <c r="F874" s="13" t="s">
        <v>2134</v>
      </c>
      <c r="G874" s="13" t="s">
        <v>2135</v>
      </c>
      <c r="H874" s="13" t="s">
        <v>3212</v>
      </c>
      <c r="I874" s="13" t="s">
        <v>3213</v>
      </c>
      <c r="J874" s="299" t="s">
        <v>241</v>
      </c>
      <c r="K874" s="150">
        <v>15</v>
      </c>
      <c r="L874" s="17">
        <v>1000</v>
      </c>
      <c r="M874" s="17">
        <v>0</v>
      </c>
      <c r="N874" s="17">
        <f t="shared" si="168"/>
        <v>1000</v>
      </c>
      <c r="O874" s="17">
        <v>1000</v>
      </c>
      <c r="P874" s="17">
        <v>0</v>
      </c>
      <c r="Q874" s="17">
        <f t="shared" si="169"/>
        <v>1000</v>
      </c>
      <c r="R874" s="60" t="s">
        <v>456</v>
      </c>
      <c r="S874" s="107"/>
      <c r="T874" s="38"/>
    </row>
    <row r="875" spans="1:21" ht="12.75" customHeight="1">
      <c r="A875" s="60">
        <v>25</v>
      </c>
      <c r="B875" s="13" t="s">
        <v>2780</v>
      </c>
      <c r="C875" s="13" t="s">
        <v>3214</v>
      </c>
      <c r="D875" s="60" t="s">
        <v>2135</v>
      </c>
      <c r="E875" s="13" t="s">
        <v>3215</v>
      </c>
      <c r="F875" s="13" t="s">
        <v>2134</v>
      </c>
      <c r="G875" s="13" t="s">
        <v>2135</v>
      </c>
      <c r="H875" s="13" t="s">
        <v>3216</v>
      </c>
      <c r="I875" s="13" t="s">
        <v>3217</v>
      </c>
      <c r="J875" s="299" t="s">
        <v>220</v>
      </c>
      <c r="K875" s="150">
        <v>14</v>
      </c>
      <c r="L875" s="17">
        <v>11136</v>
      </c>
      <c r="M875" s="17">
        <v>0</v>
      </c>
      <c r="N875" s="17">
        <f t="shared" si="168"/>
        <v>11136</v>
      </c>
      <c r="O875" s="17">
        <v>11136</v>
      </c>
      <c r="P875" s="17">
        <v>0</v>
      </c>
      <c r="Q875" s="17">
        <f t="shared" si="169"/>
        <v>11136</v>
      </c>
      <c r="R875" s="60" t="s">
        <v>456</v>
      </c>
      <c r="S875" s="14" t="s">
        <v>3950</v>
      </c>
      <c r="T875" s="38"/>
    </row>
    <row r="876" spans="1:21" ht="12.75" customHeight="1">
      <c r="A876" s="60">
        <v>26</v>
      </c>
      <c r="B876" s="13" t="s">
        <v>2780</v>
      </c>
      <c r="C876" s="13" t="s">
        <v>3218</v>
      </c>
      <c r="D876" s="60" t="s">
        <v>3219</v>
      </c>
      <c r="E876" s="13" t="s">
        <v>3220</v>
      </c>
      <c r="F876" s="13" t="s">
        <v>2134</v>
      </c>
      <c r="G876" s="13" t="s">
        <v>2135</v>
      </c>
      <c r="H876" s="13" t="s">
        <v>3221</v>
      </c>
      <c r="I876" s="13" t="s">
        <v>3222</v>
      </c>
      <c r="J876" s="299" t="s">
        <v>220</v>
      </c>
      <c r="K876" s="150">
        <v>20</v>
      </c>
      <c r="L876" s="17">
        <v>1771</v>
      </c>
      <c r="M876" s="17">
        <v>0</v>
      </c>
      <c r="N876" s="17">
        <f t="shared" si="168"/>
        <v>1771</v>
      </c>
      <c r="O876" s="17">
        <v>1771</v>
      </c>
      <c r="P876" s="17">
        <v>0</v>
      </c>
      <c r="Q876" s="17">
        <f t="shared" si="169"/>
        <v>1771</v>
      </c>
      <c r="R876" s="60" t="s">
        <v>456</v>
      </c>
      <c r="S876" s="14" t="s">
        <v>3950</v>
      </c>
      <c r="T876" s="38"/>
    </row>
    <row r="877" spans="1:21" ht="12.75" customHeight="1">
      <c r="A877" s="60">
        <v>27</v>
      </c>
      <c r="B877" s="13" t="s">
        <v>2780</v>
      </c>
      <c r="C877" s="13" t="s">
        <v>3223</v>
      </c>
      <c r="D877" s="60" t="s">
        <v>2135</v>
      </c>
      <c r="E877" s="13" t="s">
        <v>3224</v>
      </c>
      <c r="F877" s="13" t="s">
        <v>2134</v>
      </c>
      <c r="G877" s="13" t="s">
        <v>2135</v>
      </c>
      <c r="H877" s="13" t="s">
        <v>3225</v>
      </c>
      <c r="I877" s="13" t="s">
        <v>3226</v>
      </c>
      <c r="J877" s="299" t="s">
        <v>241</v>
      </c>
      <c r="K877" s="150">
        <v>14</v>
      </c>
      <c r="L877" s="17">
        <v>450</v>
      </c>
      <c r="M877" s="17">
        <v>0</v>
      </c>
      <c r="N877" s="17">
        <f t="shared" si="168"/>
        <v>450</v>
      </c>
      <c r="O877" s="17">
        <v>450</v>
      </c>
      <c r="P877" s="17">
        <v>0</v>
      </c>
      <c r="Q877" s="17">
        <f t="shared" si="169"/>
        <v>450</v>
      </c>
      <c r="R877" s="60" t="s">
        <v>456</v>
      </c>
      <c r="S877" s="14" t="s">
        <v>3950</v>
      </c>
      <c r="T877" s="38"/>
    </row>
    <row r="878" spans="1:21" ht="12.75" customHeight="1">
      <c r="A878" s="212">
        <v>28</v>
      </c>
      <c r="B878" s="322" t="s">
        <v>2780</v>
      </c>
      <c r="C878" s="322" t="s">
        <v>3190</v>
      </c>
      <c r="D878" s="321" t="s">
        <v>4810</v>
      </c>
      <c r="E878" s="322" t="s">
        <v>4811</v>
      </c>
      <c r="F878" s="322" t="s">
        <v>2134</v>
      </c>
      <c r="G878" s="322" t="s">
        <v>2135</v>
      </c>
      <c r="H878" s="322" t="s">
        <v>4812</v>
      </c>
      <c r="I878" s="322" t="s">
        <v>4813</v>
      </c>
      <c r="J878" s="323" t="s">
        <v>241</v>
      </c>
      <c r="K878" s="324">
        <v>5</v>
      </c>
      <c r="L878" s="17">
        <v>5000</v>
      </c>
      <c r="M878" s="17">
        <v>0</v>
      </c>
      <c r="N878" s="17">
        <v>5000</v>
      </c>
      <c r="O878" s="17">
        <v>5000</v>
      </c>
      <c r="P878" s="17">
        <v>0</v>
      </c>
      <c r="Q878" s="17">
        <v>5000</v>
      </c>
      <c r="R878" s="60" t="s">
        <v>456</v>
      </c>
      <c r="S878" s="14" t="s">
        <v>3950</v>
      </c>
      <c r="T878" s="38"/>
    </row>
    <row r="879" spans="1:21" ht="14.25" customHeight="1">
      <c r="A879" s="380"/>
      <c r="B879" s="381"/>
      <c r="C879" s="381"/>
      <c r="D879" s="381"/>
      <c r="E879" s="381"/>
      <c r="F879" s="381"/>
      <c r="G879" s="381"/>
      <c r="H879" s="381"/>
      <c r="I879" s="381"/>
      <c r="J879" s="381"/>
      <c r="K879" s="382"/>
      <c r="L879" s="18">
        <f t="shared" ref="L879:Q879" si="170">SUM(L851:L878)</f>
        <v>142809</v>
      </c>
      <c r="M879" s="18">
        <f t="shared" si="170"/>
        <v>49269</v>
      </c>
      <c r="N879" s="18">
        <f t="shared" si="170"/>
        <v>192078</v>
      </c>
      <c r="O879" s="18">
        <f t="shared" si="170"/>
        <v>142809</v>
      </c>
      <c r="P879" s="18">
        <f t="shared" si="170"/>
        <v>49269</v>
      </c>
      <c r="Q879" s="18">
        <f t="shared" si="170"/>
        <v>192078</v>
      </c>
      <c r="R879" s="70"/>
      <c r="T879" s="38"/>
      <c r="U879" s="38"/>
    </row>
    <row r="880" spans="1:21" ht="36" customHeight="1">
      <c r="A880" s="368"/>
      <c r="B880" s="368"/>
      <c r="C880" s="368"/>
      <c r="D880" s="368"/>
      <c r="E880" s="368"/>
      <c r="F880" s="368"/>
      <c r="G880" s="368"/>
      <c r="H880" s="368"/>
      <c r="I880" s="368"/>
      <c r="J880" s="368"/>
      <c r="K880" s="368"/>
      <c r="L880" s="368"/>
      <c r="M880" s="368"/>
      <c r="N880" s="368"/>
      <c r="O880" s="368"/>
      <c r="P880" s="368"/>
      <c r="Q880" s="368"/>
      <c r="T880" s="38"/>
    </row>
    <row r="881" spans="1:21" ht="35.25" customHeight="1">
      <c r="A881" s="55" t="s">
        <v>3135</v>
      </c>
      <c r="B881" s="374" t="s">
        <v>3228</v>
      </c>
      <c r="C881" s="375"/>
      <c r="D881" s="375"/>
      <c r="E881" s="375"/>
      <c r="F881" s="375"/>
      <c r="G881" s="375"/>
      <c r="H881" s="375"/>
      <c r="I881" s="375"/>
      <c r="J881" s="375"/>
      <c r="K881" s="376"/>
      <c r="L881" s="377" t="s">
        <v>450</v>
      </c>
      <c r="M881" s="377"/>
      <c r="N881" s="377"/>
      <c r="O881" s="377" t="s">
        <v>451</v>
      </c>
      <c r="P881" s="377"/>
      <c r="Q881" s="377"/>
      <c r="R881" s="378" t="s">
        <v>20</v>
      </c>
      <c r="T881" s="38"/>
    </row>
    <row r="882" spans="1:21" ht="39.75" customHeight="1">
      <c r="A882" s="56" t="s">
        <v>7</v>
      </c>
      <c r="B882" s="57" t="s">
        <v>29</v>
      </c>
      <c r="C882" s="57" t="s">
        <v>4</v>
      </c>
      <c r="D882" s="58" t="s">
        <v>5</v>
      </c>
      <c r="E882" s="58" t="s">
        <v>6</v>
      </c>
      <c r="F882" s="58" t="s">
        <v>8</v>
      </c>
      <c r="G882" s="58" t="s">
        <v>9</v>
      </c>
      <c r="H882" s="58" t="s">
        <v>22</v>
      </c>
      <c r="I882" s="58" t="s">
        <v>10</v>
      </c>
      <c r="J882" s="58" t="s">
        <v>11</v>
      </c>
      <c r="K882" s="56" t="s">
        <v>12</v>
      </c>
      <c r="L882" s="62" t="s">
        <v>13</v>
      </c>
      <c r="M882" s="56" t="s">
        <v>14</v>
      </c>
      <c r="N882" s="56" t="s">
        <v>3</v>
      </c>
      <c r="O882" s="62" t="s">
        <v>13</v>
      </c>
      <c r="P882" s="56" t="s">
        <v>14</v>
      </c>
      <c r="Q882" s="56" t="s">
        <v>3</v>
      </c>
      <c r="R882" s="379"/>
      <c r="T882" s="38"/>
    </row>
    <row r="883" spans="1:21" ht="12.75" customHeight="1">
      <c r="A883" s="60">
        <v>1</v>
      </c>
      <c r="B883" s="13" t="s">
        <v>3229</v>
      </c>
      <c r="C883" s="13" t="s">
        <v>3230</v>
      </c>
      <c r="D883" s="13" t="s">
        <v>3056</v>
      </c>
      <c r="E883" s="13" t="s">
        <v>691</v>
      </c>
      <c r="F883" s="13" t="s">
        <v>2134</v>
      </c>
      <c r="G883" s="13" t="s">
        <v>2135</v>
      </c>
      <c r="H883" s="13" t="s">
        <v>3231</v>
      </c>
      <c r="I883" s="13" t="s">
        <v>3232</v>
      </c>
      <c r="J883" s="13" t="s">
        <v>315</v>
      </c>
      <c r="K883" s="60">
        <v>2</v>
      </c>
      <c r="L883" s="17">
        <v>1071</v>
      </c>
      <c r="M883" s="17">
        <v>0</v>
      </c>
      <c r="N883" s="17">
        <f t="shared" ref="N883:N893" si="171">L883+M883</f>
        <v>1071</v>
      </c>
      <c r="O883" s="17">
        <v>1071</v>
      </c>
      <c r="P883" s="17">
        <v>0</v>
      </c>
      <c r="Q883" s="17">
        <f t="shared" ref="Q883:Q893" si="172">O883+P883</f>
        <v>1071</v>
      </c>
      <c r="R883" s="60" t="s">
        <v>456</v>
      </c>
      <c r="T883" s="38"/>
    </row>
    <row r="884" spans="1:21" ht="12.75" customHeight="1">
      <c r="A884" s="60">
        <v>2</v>
      </c>
      <c r="B884" s="65" t="s">
        <v>3229</v>
      </c>
      <c r="C884" s="13" t="s">
        <v>3230</v>
      </c>
      <c r="D884" s="13" t="s">
        <v>3233</v>
      </c>
      <c r="E884" s="13" t="s">
        <v>381</v>
      </c>
      <c r="F884" s="13" t="s">
        <v>2134</v>
      </c>
      <c r="G884" s="13" t="s">
        <v>2135</v>
      </c>
      <c r="H884" s="13" t="s">
        <v>3234</v>
      </c>
      <c r="I884" s="13" t="s">
        <v>3235</v>
      </c>
      <c r="J884" s="13" t="s">
        <v>315</v>
      </c>
      <c r="K884" s="60">
        <v>3</v>
      </c>
      <c r="L884" s="17">
        <v>194</v>
      </c>
      <c r="M884" s="17">
        <v>0</v>
      </c>
      <c r="N884" s="17">
        <f t="shared" si="171"/>
        <v>194</v>
      </c>
      <c r="O884" s="17">
        <v>194</v>
      </c>
      <c r="P884" s="17">
        <v>0</v>
      </c>
      <c r="Q884" s="17">
        <f t="shared" si="172"/>
        <v>194</v>
      </c>
      <c r="R884" s="60" t="s">
        <v>456</v>
      </c>
      <c r="T884" s="38"/>
    </row>
    <row r="885" spans="1:21" ht="12.75" customHeight="1">
      <c r="A885" s="60">
        <v>3</v>
      </c>
      <c r="B885" s="65" t="s">
        <v>3229</v>
      </c>
      <c r="C885" s="13" t="s">
        <v>1190</v>
      </c>
      <c r="D885" s="13" t="s">
        <v>3236</v>
      </c>
      <c r="E885" s="13"/>
      <c r="F885" s="13" t="s">
        <v>2134</v>
      </c>
      <c r="G885" s="13" t="s">
        <v>2135</v>
      </c>
      <c r="H885" s="13" t="s">
        <v>3237</v>
      </c>
      <c r="I885" s="13" t="s">
        <v>3238</v>
      </c>
      <c r="J885" s="13" t="s">
        <v>241</v>
      </c>
      <c r="K885" s="60">
        <v>9</v>
      </c>
      <c r="L885" s="17">
        <v>2337</v>
      </c>
      <c r="M885" s="17">
        <v>0</v>
      </c>
      <c r="N885" s="17">
        <f t="shared" si="171"/>
        <v>2337</v>
      </c>
      <c r="O885" s="17">
        <v>2337</v>
      </c>
      <c r="P885" s="17">
        <v>0</v>
      </c>
      <c r="Q885" s="17">
        <f t="shared" si="172"/>
        <v>2337</v>
      </c>
      <c r="R885" s="60" t="s">
        <v>456</v>
      </c>
      <c r="T885" s="38"/>
    </row>
    <row r="886" spans="1:21" ht="12.75" customHeight="1">
      <c r="A886" s="60">
        <v>4</v>
      </c>
      <c r="B886" s="65" t="s">
        <v>3229</v>
      </c>
      <c r="C886" s="13" t="s">
        <v>1190</v>
      </c>
      <c r="D886" s="13" t="s">
        <v>3078</v>
      </c>
      <c r="E886" s="13"/>
      <c r="F886" s="13" t="s">
        <v>2134</v>
      </c>
      <c r="G886" s="13" t="s">
        <v>2135</v>
      </c>
      <c r="H886" s="13" t="s">
        <v>3239</v>
      </c>
      <c r="I886" s="13" t="s">
        <v>3240</v>
      </c>
      <c r="J886" s="13" t="s">
        <v>241</v>
      </c>
      <c r="K886" s="60">
        <v>6</v>
      </c>
      <c r="L886" s="17">
        <v>1489</v>
      </c>
      <c r="M886" s="17">
        <v>0</v>
      </c>
      <c r="N886" s="17">
        <f t="shared" si="171"/>
        <v>1489</v>
      </c>
      <c r="O886" s="17">
        <v>1489</v>
      </c>
      <c r="P886" s="17">
        <v>0</v>
      </c>
      <c r="Q886" s="17">
        <f t="shared" si="172"/>
        <v>1489</v>
      </c>
      <c r="R886" s="60" t="s">
        <v>456</v>
      </c>
      <c r="T886" s="38"/>
    </row>
    <row r="887" spans="1:21" ht="12.75" customHeight="1">
      <c r="A887" s="60">
        <v>5</v>
      </c>
      <c r="B887" s="13" t="s">
        <v>3229</v>
      </c>
      <c r="C887" s="13" t="s">
        <v>1190</v>
      </c>
      <c r="D887" s="13" t="s">
        <v>3126</v>
      </c>
      <c r="E887" s="13" t="s">
        <v>3241</v>
      </c>
      <c r="F887" s="13" t="s">
        <v>2134</v>
      </c>
      <c r="G887" s="13" t="s">
        <v>2135</v>
      </c>
      <c r="H887" s="13" t="s">
        <v>3242</v>
      </c>
      <c r="I887" s="13" t="s">
        <v>3243</v>
      </c>
      <c r="J887" s="13" t="s">
        <v>241</v>
      </c>
      <c r="K887" s="60">
        <v>9</v>
      </c>
      <c r="L887" s="17">
        <v>438</v>
      </c>
      <c r="M887" s="17">
        <v>0</v>
      </c>
      <c r="N887" s="17">
        <f t="shared" si="171"/>
        <v>438</v>
      </c>
      <c r="O887" s="17">
        <v>438</v>
      </c>
      <c r="P887" s="17">
        <v>0</v>
      </c>
      <c r="Q887" s="17">
        <f t="shared" si="172"/>
        <v>438</v>
      </c>
      <c r="R887" s="60" t="s">
        <v>456</v>
      </c>
      <c r="T887" s="38"/>
    </row>
    <row r="888" spans="1:21" ht="12.75" customHeight="1">
      <c r="A888" s="60">
        <v>6</v>
      </c>
      <c r="B888" s="13" t="s">
        <v>3229</v>
      </c>
      <c r="C888" s="13" t="s">
        <v>1190</v>
      </c>
      <c r="D888" s="13" t="s">
        <v>3244</v>
      </c>
      <c r="E888" s="13" t="s">
        <v>3153</v>
      </c>
      <c r="F888" s="13" t="s">
        <v>2134</v>
      </c>
      <c r="G888" s="13" t="s">
        <v>2135</v>
      </c>
      <c r="H888" s="13" t="s">
        <v>3245</v>
      </c>
      <c r="I888" s="13" t="s">
        <v>3246</v>
      </c>
      <c r="J888" s="13" t="s">
        <v>241</v>
      </c>
      <c r="K888" s="60">
        <v>9</v>
      </c>
      <c r="L888" s="17">
        <v>4676</v>
      </c>
      <c r="M888" s="17">
        <v>0</v>
      </c>
      <c r="N888" s="17">
        <f t="shared" si="171"/>
        <v>4676</v>
      </c>
      <c r="O888" s="17">
        <v>4676</v>
      </c>
      <c r="P888" s="17">
        <v>0</v>
      </c>
      <c r="Q888" s="17">
        <f t="shared" si="172"/>
        <v>4676</v>
      </c>
      <c r="R888" s="60" t="s">
        <v>456</v>
      </c>
      <c r="T888" s="38"/>
    </row>
    <row r="889" spans="1:21" ht="12.75" customHeight="1">
      <c r="A889" s="60">
        <v>7</v>
      </c>
      <c r="B889" s="65" t="s">
        <v>3229</v>
      </c>
      <c r="C889" s="13" t="s">
        <v>3247</v>
      </c>
      <c r="D889" s="13" t="s">
        <v>3162</v>
      </c>
      <c r="E889" s="13"/>
      <c r="F889" s="13" t="s">
        <v>2134</v>
      </c>
      <c r="G889" s="13" t="s">
        <v>2135</v>
      </c>
      <c r="H889" s="13" t="s">
        <v>3248</v>
      </c>
      <c r="I889" s="13" t="s">
        <v>3249</v>
      </c>
      <c r="J889" s="13" t="s">
        <v>241</v>
      </c>
      <c r="K889" s="60">
        <v>20</v>
      </c>
      <c r="L889" s="17">
        <v>36907</v>
      </c>
      <c r="M889" s="17">
        <v>0</v>
      </c>
      <c r="N889" s="17">
        <f t="shared" si="171"/>
        <v>36907</v>
      </c>
      <c r="O889" s="17">
        <v>36907</v>
      </c>
      <c r="P889" s="17">
        <v>0</v>
      </c>
      <c r="Q889" s="17">
        <f t="shared" si="172"/>
        <v>36907</v>
      </c>
      <c r="R889" s="60" t="s">
        <v>456</v>
      </c>
      <c r="T889" s="38"/>
    </row>
    <row r="890" spans="1:21" ht="12.75" customHeight="1">
      <c r="A890" s="60">
        <v>8</v>
      </c>
      <c r="B890" s="65" t="s">
        <v>3229</v>
      </c>
      <c r="C890" s="13" t="s">
        <v>3250</v>
      </c>
      <c r="D890" s="13" t="s">
        <v>2135</v>
      </c>
      <c r="E890" s="13"/>
      <c r="F890" s="13" t="s">
        <v>2134</v>
      </c>
      <c r="G890" s="13" t="s">
        <v>2135</v>
      </c>
      <c r="H890" s="13" t="s">
        <v>3251</v>
      </c>
      <c r="I890" s="13" t="s">
        <v>3252</v>
      </c>
      <c r="J890" s="13" t="s">
        <v>241</v>
      </c>
      <c r="K890" s="60">
        <v>19</v>
      </c>
      <c r="L890" s="17">
        <v>19872</v>
      </c>
      <c r="M890" s="17">
        <v>0</v>
      </c>
      <c r="N890" s="17">
        <f t="shared" si="171"/>
        <v>19872</v>
      </c>
      <c r="O890" s="17">
        <v>19872</v>
      </c>
      <c r="P890" s="17">
        <v>0</v>
      </c>
      <c r="Q890" s="17">
        <f t="shared" si="172"/>
        <v>19872</v>
      </c>
      <c r="R890" s="60" t="s">
        <v>456</v>
      </c>
      <c r="T890" s="38"/>
    </row>
    <row r="891" spans="1:21" ht="12.75" customHeight="1">
      <c r="A891" s="60">
        <v>9</v>
      </c>
      <c r="B891" s="65" t="s">
        <v>3229</v>
      </c>
      <c r="C891" s="13" t="s">
        <v>3253</v>
      </c>
      <c r="D891" s="13" t="s">
        <v>3254</v>
      </c>
      <c r="E891" s="13" t="s">
        <v>3255</v>
      </c>
      <c r="F891" s="13" t="s">
        <v>2134</v>
      </c>
      <c r="G891" s="13" t="s">
        <v>2135</v>
      </c>
      <c r="H891" s="13" t="s">
        <v>3256</v>
      </c>
      <c r="I891" s="13" t="s">
        <v>3257</v>
      </c>
      <c r="J891" s="13" t="s">
        <v>241</v>
      </c>
      <c r="K891" s="60">
        <v>18</v>
      </c>
      <c r="L891" s="17">
        <v>1308</v>
      </c>
      <c r="M891" s="17">
        <v>0</v>
      </c>
      <c r="N891" s="17">
        <f t="shared" si="171"/>
        <v>1308</v>
      </c>
      <c r="O891" s="17">
        <v>1308</v>
      </c>
      <c r="P891" s="17">
        <v>0</v>
      </c>
      <c r="Q891" s="17">
        <f t="shared" si="172"/>
        <v>1308</v>
      </c>
      <c r="R891" s="60" t="s">
        <v>456</v>
      </c>
      <c r="T891" s="38"/>
    </row>
    <row r="892" spans="1:21" ht="12.75" customHeight="1">
      <c r="A892" s="60">
        <v>10</v>
      </c>
      <c r="B892" s="13" t="s">
        <v>3229</v>
      </c>
      <c r="C892" s="13" t="s">
        <v>2529</v>
      </c>
      <c r="D892" s="13" t="s">
        <v>3258</v>
      </c>
      <c r="E892" s="13" t="s">
        <v>3259</v>
      </c>
      <c r="F892" s="13" t="s">
        <v>2134</v>
      </c>
      <c r="G892" s="13" t="s">
        <v>2135</v>
      </c>
      <c r="H892" s="13" t="s">
        <v>3260</v>
      </c>
      <c r="I892" s="13" t="s">
        <v>3261</v>
      </c>
      <c r="J892" s="13" t="s">
        <v>220</v>
      </c>
      <c r="K892" s="60">
        <v>35</v>
      </c>
      <c r="L892" s="17">
        <v>66424</v>
      </c>
      <c r="M892" s="17">
        <v>99638</v>
      </c>
      <c r="N892" s="17">
        <f t="shared" si="171"/>
        <v>166062</v>
      </c>
      <c r="O892" s="17">
        <v>66424</v>
      </c>
      <c r="P892" s="17">
        <v>99638</v>
      </c>
      <c r="Q892" s="17">
        <f t="shared" si="172"/>
        <v>166062</v>
      </c>
      <c r="R892" s="60" t="s">
        <v>456</v>
      </c>
      <c r="T892" s="38"/>
    </row>
    <row r="893" spans="1:21" ht="12.75" customHeight="1">
      <c r="A893" s="60">
        <v>11</v>
      </c>
      <c r="B893" s="13" t="s">
        <v>3229</v>
      </c>
      <c r="C893" s="13" t="s">
        <v>1190</v>
      </c>
      <c r="D893" s="13" t="s">
        <v>3262</v>
      </c>
      <c r="E893" s="13" t="s">
        <v>3263</v>
      </c>
      <c r="F893" s="13" t="s">
        <v>2134</v>
      </c>
      <c r="G893" s="13" t="s">
        <v>2135</v>
      </c>
      <c r="H893" s="13" t="s">
        <v>3264</v>
      </c>
      <c r="I893" s="60">
        <v>2651797</v>
      </c>
      <c r="J893" s="13" t="s">
        <v>220</v>
      </c>
      <c r="K893" s="60">
        <v>5</v>
      </c>
      <c r="L893" s="17">
        <v>1953</v>
      </c>
      <c r="M893" s="17">
        <v>2931</v>
      </c>
      <c r="N893" s="17">
        <f t="shared" si="171"/>
        <v>4884</v>
      </c>
      <c r="O893" s="17">
        <v>1953</v>
      </c>
      <c r="P893" s="17">
        <v>2931</v>
      </c>
      <c r="Q893" s="17">
        <f t="shared" si="172"/>
        <v>4884</v>
      </c>
      <c r="R893" s="60" t="s">
        <v>456</v>
      </c>
      <c r="T893" s="38"/>
    </row>
    <row r="894" spans="1:21" ht="12.75" customHeight="1">
      <c r="A894" s="380"/>
      <c r="B894" s="381"/>
      <c r="C894" s="381"/>
      <c r="D894" s="381"/>
      <c r="E894" s="381"/>
      <c r="F894" s="381"/>
      <c r="G894" s="381"/>
      <c r="H894" s="381"/>
      <c r="I894" s="381"/>
      <c r="J894" s="381"/>
      <c r="K894" s="382"/>
      <c r="L894" s="18">
        <f t="shared" ref="L894:Q894" si="173">SUM(L883:L893)</f>
        <v>136669</v>
      </c>
      <c r="M894" s="18">
        <f t="shared" si="173"/>
        <v>102569</v>
      </c>
      <c r="N894" s="18">
        <f t="shared" si="173"/>
        <v>239238</v>
      </c>
      <c r="O894" s="18">
        <f t="shared" si="173"/>
        <v>136669</v>
      </c>
      <c r="P894" s="18">
        <f t="shared" si="173"/>
        <v>102569</v>
      </c>
      <c r="Q894" s="18">
        <f t="shared" si="173"/>
        <v>239238</v>
      </c>
      <c r="R894" s="70"/>
      <c r="T894" s="38"/>
      <c r="U894" s="38"/>
    </row>
    <row r="895" spans="1:21" ht="36" customHeight="1">
      <c r="A895" s="368"/>
      <c r="B895" s="368"/>
      <c r="C895" s="368"/>
      <c r="D895" s="368"/>
      <c r="E895" s="368"/>
      <c r="F895" s="368"/>
      <c r="G895" s="368"/>
      <c r="H895" s="368"/>
      <c r="I895" s="368"/>
      <c r="J895" s="368"/>
      <c r="K895" s="368"/>
      <c r="L895" s="368"/>
      <c r="M895" s="368"/>
      <c r="N895" s="368"/>
      <c r="O895" s="368"/>
      <c r="P895" s="368"/>
      <c r="Q895" s="368"/>
      <c r="T895" s="38"/>
    </row>
    <row r="896" spans="1:21" ht="32.25" customHeight="1">
      <c r="A896" s="55" t="s">
        <v>3227</v>
      </c>
      <c r="B896" s="374" t="s">
        <v>3265</v>
      </c>
      <c r="C896" s="375"/>
      <c r="D896" s="375"/>
      <c r="E896" s="375"/>
      <c r="F896" s="375"/>
      <c r="G896" s="375"/>
      <c r="H896" s="375"/>
      <c r="I896" s="375"/>
      <c r="J896" s="375"/>
      <c r="K896" s="376"/>
      <c r="L896" s="377" t="s">
        <v>450</v>
      </c>
      <c r="M896" s="377"/>
      <c r="N896" s="377"/>
      <c r="O896" s="377" t="s">
        <v>451</v>
      </c>
      <c r="P896" s="377"/>
      <c r="Q896" s="377"/>
      <c r="R896" s="378" t="s">
        <v>20</v>
      </c>
      <c r="T896" s="38"/>
    </row>
    <row r="897" spans="1:21" ht="42" customHeight="1">
      <c r="A897" s="56" t="s">
        <v>7</v>
      </c>
      <c r="B897" s="57" t="s">
        <v>29</v>
      </c>
      <c r="C897" s="57" t="s">
        <v>4</v>
      </c>
      <c r="D897" s="58" t="s">
        <v>5</v>
      </c>
      <c r="E897" s="58" t="s">
        <v>6</v>
      </c>
      <c r="F897" s="58" t="s">
        <v>8</v>
      </c>
      <c r="G897" s="58" t="s">
        <v>9</v>
      </c>
      <c r="H897" s="58" t="s">
        <v>22</v>
      </c>
      <c r="I897" s="58" t="s">
        <v>10</v>
      </c>
      <c r="J897" s="58" t="s">
        <v>11</v>
      </c>
      <c r="K897" s="56" t="s">
        <v>12</v>
      </c>
      <c r="L897" s="62" t="s">
        <v>13</v>
      </c>
      <c r="M897" s="56" t="s">
        <v>14</v>
      </c>
      <c r="N897" s="56" t="s">
        <v>3</v>
      </c>
      <c r="O897" s="62" t="s">
        <v>13</v>
      </c>
      <c r="P897" s="56" t="s">
        <v>14</v>
      </c>
      <c r="Q897" s="56" t="s">
        <v>3</v>
      </c>
      <c r="R897" s="379"/>
      <c r="S897" s="38"/>
      <c r="T897" s="38"/>
    </row>
    <row r="898" spans="1:21" ht="12.75" customHeight="1">
      <c r="A898" s="60">
        <v>1</v>
      </c>
      <c r="B898" s="13" t="s">
        <v>3266</v>
      </c>
      <c r="C898" s="13" t="s">
        <v>3267</v>
      </c>
      <c r="D898" s="60" t="s">
        <v>2963</v>
      </c>
      <c r="E898" s="13"/>
      <c r="F898" s="13" t="s">
        <v>2134</v>
      </c>
      <c r="G898" s="13" t="s">
        <v>2135</v>
      </c>
      <c r="H898" s="13" t="s">
        <v>3268</v>
      </c>
      <c r="I898" s="13" t="s">
        <v>3269</v>
      </c>
      <c r="J898" s="299" t="s">
        <v>241</v>
      </c>
      <c r="K898" s="60">
        <v>5</v>
      </c>
      <c r="L898" s="17">
        <v>9776</v>
      </c>
      <c r="M898" s="17">
        <v>0</v>
      </c>
      <c r="N898" s="17">
        <f>L898+M898</f>
        <v>9776</v>
      </c>
      <c r="O898" s="17">
        <v>9776</v>
      </c>
      <c r="P898" s="17">
        <v>0</v>
      </c>
      <c r="Q898" s="17">
        <f>O898+P898</f>
        <v>9776</v>
      </c>
      <c r="R898" s="60" t="s">
        <v>456</v>
      </c>
      <c r="T898" s="38"/>
    </row>
    <row r="899" spans="1:21" ht="12.75" customHeight="1">
      <c r="A899" s="60">
        <v>2</v>
      </c>
      <c r="B899" s="13" t="s">
        <v>3266</v>
      </c>
      <c r="C899" s="13" t="s">
        <v>3267</v>
      </c>
      <c r="D899" s="60" t="s">
        <v>2963</v>
      </c>
      <c r="E899" s="13"/>
      <c r="F899" s="13" t="s">
        <v>2134</v>
      </c>
      <c r="G899" s="13" t="s">
        <v>2135</v>
      </c>
      <c r="H899" s="13" t="s">
        <v>3270</v>
      </c>
      <c r="I899" s="13" t="s">
        <v>3271</v>
      </c>
      <c r="J899" s="299" t="s">
        <v>241</v>
      </c>
      <c r="K899" s="60">
        <v>5</v>
      </c>
      <c r="L899" s="17">
        <v>2627</v>
      </c>
      <c r="M899" s="17">
        <v>0</v>
      </c>
      <c r="N899" s="17">
        <f>L899+M899</f>
        <v>2627</v>
      </c>
      <c r="O899" s="17">
        <v>2627</v>
      </c>
      <c r="P899" s="17">
        <v>0</v>
      </c>
      <c r="Q899" s="17">
        <f>O899+P899</f>
        <v>2627</v>
      </c>
      <c r="R899" s="60" t="s">
        <v>456</v>
      </c>
      <c r="T899" s="38"/>
    </row>
    <row r="900" spans="1:21" ht="12" customHeight="1">
      <c r="A900" s="380"/>
      <c r="B900" s="381"/>
      <c r="C900" s="381"/>
      <c r="D900" s="381"/>
      <c r="E900" s="381"/>
      <c r="F900" s="381"/>
      <c r="G900" s="381"/>
      <c r="H900" s="381"/>
      <c r="I900" s="381"/>
      <c r="J900" s="381"/>
      <c r="K900" s="382"/>
      <c r="L900" s="18">
        <f t="shared" ref="L900:Q900" si="174">SUM(L898:L899)</f>
        <v>12403</v>
      </c>
      <c r="M900" s="18">
        <f t="shared" si="174"/>
        <v>0</v>
      </c>
      <c r="N900" s="18">
        <f t="shared" si="174"/>
        <v>12403</v>
      </c>
      <c r="O900" s="18">
        <f t="shared" si="174"/>
        <v>12403</v>
      </c>
      <c r="P900" s="18">
        <f t="shared" si="174"/>
        <v>0</v>
      </c>
      <c r="Q900" s="18">
        <f t="shared" si="174"/>
        <v>12403</v>
      </c>
      <c r="R900" s="70"/>
      <c r="T900" s="38"/>
      <c r="U900" s="38"/>
    </row>
    <row r="901" spans="1:21" ht="36" customHeight="1">
      <c r="A901" s="368"/>
      <c r="B901" s="368"/>
      <c r="C901" s="368"/>
      <c r="D901" s="368"/>
      <c r="E901" s="368"/>
      <c r="F901" s="368"/>
      <c r="G901" s="368"/>
      <c r="H901" s="368"/>
      <c r="I901" s="368"/>
      <c r="J901" s="368"/>
      <c r="K901" s="368"/>
      <c r="L901" s="368"/>
      <c r="M901" s="368"/>
      <c r="N901" s="368"/>
      <c r="O901" s="368"/>
      <c r="P901" s="368"/>
      <c r="Q901" s="368"/>
      <c r="T901" s="38"/>
    </row>
    <row r="902" spans="1:21" ht="30.75" customHeight="1">
      <c r="A902" s="55" t="s">
        <v>2764</v>
      </c>
      <c r="B902" s="391" t="s">
        <v>3273</v>
      </c>
      <c r="C902" s="392"/>
      <c r="D902" s="392"/>
      <c r="E902" s="392"/>
      <c r="F902" s="392"/>
      <c r="G902" s="392"/>
      <c r="H902" s="392"/>
      <c r="I902" s="392"/>
      <c r="J902" s="392"/>
      <c r="K902" s="393"/>
      <c r="L902" s="377" t="s">
        <v>450</v>
      </c>
      <c r="M902" s="377"/>
      <c r="N902" s="377"/>
      <c r="O902" s="377" t="s">
        <v>451</v>
      </c>
      <c r="P902" s="377"/>
      <c r="Q902" s="377"/>
      <c r="R902" s="378" t="s">
        <v>20</v>
      </c>
      <c r="T902" s="38"/>
    </row>
    <row r="903" spans="1:21" ht="39" customHeight="1">
      <c r="A903" s="56" t="s">
        <v>7</v>
      </c>
      <c r="B903" s="57" t="s">
        <v>29</v>
      </c>
      <c r="C903" s="57" t="s">
        <v>4</v>
      </c>
      <c r="D903" s="58" t="s">
        <v>5</v>
      </c>
      <c r="E903" s="58" t="s">
        <v>6</v>
      </c>
      <c r="F903" s="58" t="s">
        <v>8</v>
      </c>
      <c r="G903" s="58" t="s">
        <v>9</v>
      </c>
      <c r="H903" s="58" t="s">
        <v>22</v>
      </c>
      <c r="I903" s="58" t="s">
        <v>10</v>
      </c>
      <c r="J903" s="58" t="s">
        <v>11</v>
      </c>
      <c r="K903" s="56" t="s">
        <v>12</v>
      </c>
      <c r="L903" s="62" t="s">
        <v>13</v>
      </c>
      <c r="M903" s="56" t="s">
        <v>14</v>
      </c>
      <c r="N903" s="56" t="s">
        <v>3</v>
      </c>
      <c r="O903" s="62" t="s">
        <v>13</v>
      </c>
      <c r="P903" s="56" t="s">
        <v>14</v>
      </c>
      <c r="Q903" s="56" t="s">
        <v>3</v>
      </c>
      <c r="R903" s="379"/>
      <c r="T903" s="38"/>
    </row>
    <row r="904" spans="1:21" ht="12.75" customHeight="1">
      <c r="A904" s="60">
        <v>1</v>
      </c>
      <c r="B904" s="13" t="s">
        <v>3274</v>
      </c>
      <c r="C904" s="13" t="s">
        <v>3275</v>
      </c>
      <c r="D904" s="60" t="s">
        <v>2171</v>
      </c>
      <c r="E904" s="13" t="s">
        <v>26</v>
      </c>
      <c r="F904" s="13" t="s">
        <v>2134</v>
      </c>
      <c r="G904" s="13" t="s">
        <v>2135</v>
      </c>
      <c r="H904" s="13" t="s">
        <v>3276</v>
      </c>
      <c r="I904" s="13" t="s">
        <v>3277</v>
      </c>
      <c r="J904" s="299" t="s">
        <v>241</v>
      </c>
      <c r="K904" s="60">
        <v>9</v>
      </c>
      <c r="L904" s="17">
        <v>17546</v>
      </c>
      <c r="M904" s="17">
        <v>0</v>
      </c>
      <c r="N904" s="17">
        <f>L904+M904</f>
        <v>17546</v>
      </c>
      <c r="O904" s="17">
        <v>17546</v>
      </c>
      <c r="P904" s="17">
        <v>0</v>
      </c>
      <c r="Q904" s="17">
        <f>O904+P904</f>
        <v>17546</v>
      </c>
      <c r="R904" s="60" t="s">
        <v>456</v>
      </c>
      <c r="T904" s="38"/>
    </row>
    <row r="905" spans="1:21" ht="12.75" customHeight="1">
      <c r="A905" s="60">
        <v>2</v>
      </c>
      <c r="B905" s="13" t="s">
        <v>3274</v>
      </c>
      <c r="C905" s="13" t="s">
        <v>3275</v>
      </c>
      <c r="D905" s="60" t="s">
        <v>2171</v>
      </c>
      <c r="E905" s="13" t="s">
        <v>26</v>
      </c>
      <c r="F905" s="13" t="s">
        <v>2134</v>
      </c>
      <c r="G905" s="13" t="s">
        <v>2135</v>
      </c>
      <c r="H905" s="13" t="s">
        <v>3278</v>
      </c>
      <c r="I905" s="13" t="s">
        <v>3279</v>
      </c>
      <c r="J905" s="299" t="s">
        <v>241</v>
      </c>
      <c r="K905" s="60">
        <v>15</v>
      </c>
      <c r="L905" s="17">
        <v>3211</v>
      </c>
      <c r="M905" s="17">
        <v>0</v>
      </c>
      <c r="N905" s="17">
        <f>L905+M905</f>
        <v>3211</v>
      </c>
      <c r="O905" s="17">
        <v>3211</v>
      </c>
      <c r="P905" s="17">
        <v>0</v>
      </c>
      <c r="Q905" s="17">
        <f>O905+P905</f>
        <v>3211</v>
      </c>
      <c r="R905" s="60" t="s">
        <v>456</v>
      </c>
      <c r="T905" s="38"/>
    </row>
    <row r="906" spans="1:21" ht="13.5" customHeight="1">
      <c r="A906" s="380"/>
      <c r="B906" s="381"/>
      <c r="C906" s="381"/>
      <c r="D906" s="381"/>
      <c r="E906" s="381"/>
      <c r="F906" s="381"/>
      <c r="G906" s="381"/>
      <c r="H906" s="381"/>
      <c r="I906" s="381"/>
      <c r="J906" s="381"/>
      <c r="K906" s="382"/>
      <c r="L906" s="18">
        <f t="shared" ref="L906:Q906" si="175">SUM(L904:L905)</f>
        <v>20757</v>
      </c>
      <c r="M906" s="18">
        <f t="shared" si="175"/>
        <v>0</v>
      </c>
      <c r="N906" s="18">
        <f t="shared" si="175"/>
        <v>20757</v>
      </c>
      <c r="O906" s="18">
        <f t="shared" si="175"/>
        <v>20757</v>
      </c>
      <c r="P906" s="18">
        <f t="shared" si="175"/>
        <v>0</v>
      </c>
      <c r="Q906" s="18">
        <f t="shared" si="175"/>
        <v>20757</v>
      </c>
      <c r="R906" s="70"/>
      <c r="T906" s="38"/>
      <c r="U906" s="38"/>
    </row>
    <row r="907" spans="1:21" ht="36" customHeight="1">
      <c r="A907" s="368"/>
      <c r="B907" s="368"/>
      <c r="C907" s="368"/>
      <c r="D907" s="368"/>
      <c r="E907" s="368"/>
      <c r="F907" s="368"/>
      <c r="G907" s="368"/>
      <c r="H907" s="368"/>
      <c r="I907" s="368"/>
      <c r="J907" s="368"/>
      <c r="K907" s="368"/>
      <c r="L907" s="368"/>
      <c r="M907" s="368"/>
      <c r="N907" s="368"/>
      <c r="O907" s="368"/>
      <c r="P907" s="368"/>
      <c r="Q907" s="368"/>
      <c r="T907" s="38"/>
    </row>
    <row r="908" spans="1:21" ht="27" customHeight="1">
      <c r="A908" s="55" t="s">
        <v>3272</v>
      </c>
      <c r="B908" s="374" t="s">
        <v>3281</v>
      </c>
      <c r="C908" s="375"/>
      <c r="D908" s="375"/>
      <c r="E908" s="375"/>
      <c r="F908" s="375"/>
      <c r="G908" s="375"/>
      <c r="H908" s="375"/>
      <c r="I908" s="375"/>
      <c r="J908" s="375"/>
      <c r="K908" s="376"/>
      <c r="L908" s="377" t="s">
        <v>450</v>
      </c>
      <c r="M908" s="377"/>
      <c r="N908" s="377"/>
      <c r="O908" s="377" t="s">
        <v>451</v>
      </c>
      <c r="P908" s="377"/>
      <c r="Q908" s="377"/>
      <c r="R908" s="378" t="s">
        <v>20</v>
      </c>
      <c r="T908" s="38"/>
    </row>
    <row r="909" spans="1:21" ht="36" customHeight="1">
      <c r="A909" s="56" t="s">
        <v>7</v>
      </c>
      <c r="B909" s="57" t="s">
        <v>29</v>
      </c>
      <c r="C909" s="57" t="s">
        <v>4</v>
      </c>
      <c r="D909" s="58" t="s">
        <v>5</v>
      </c>
      <c r="E909" s="58" t="s">
        <v>6</v>
      </c>
      <c r="F909" s="58" t="s">
        <v>8</v>
      </c>
      <c r="G909" s="58" t="s">
        <v>9</v>
      </c>
      <c r="H909" s="58" t="s">
        <v>22</v>
      </c>
      <c r="I909" s="58" t="s">
        <v>10</v>
      </c>
      <c r="J909" s="58" t="s">
        <v>11</v>
      </c>
      <c r="K909" s="56" t="s">
        <v>12</v>
      </c>
      <c r="L909" s="62" t="s">
        <v>13</v>
      </c>
      <c r="M909" s="56" t="s">
        <v>14</v>
      </c>
      <c r="N909" s="56" t="s">
        <v>3</v>
      </c>
      <c r="O909" s="62" t="s">
        <v>13</v>
      </c>
      <c r="P909" s="56" t="s">
        <v>14</v>
      </c>
      <c r="Q909" s="56" t="s">
        <v>3</v>
      </c>
      <c r="R909" s="379"/>
      <c r="T909" s="38"/>
    </row>
    <row r="910" spans="1:21" ht="12.75" customHeight="1">
      <c r="A910" s="60">
        <v>1</v>
      </c>
      <c r="B910" s="13" t="s">
        <v>3282</v>
      </c>
      <c r="C910" s="13" t="s">
        <v>3267</v>
      </c>
      <c r="D910" s="60" t="s">
        <v>3283</v>
      </c>
      <c r="E910" s="13" t="s">
        <v>26</v>
      </c>
      <c r="F910" s="13" t="s">
        <v>2134</v>
      </c>
      <c r="G910" s="13" t="s">
        <v>2135</v>
      </c>
      <c r="H910" s="13" t="s">
        <v>3284</v>
      </c>
      <c r="I910" s="13" t="s">
        <v>3285</v>
      </c>
      <c r="J910" s="299" t="s">
        <v>444</v>
      </c>
      <c r="K910" s="60">
        <v>80</v>
      </c>
      <c r="L910" s="17">
        <v>87100</v>
      </c>
      <c r="M910" s="17">
        <v>0</v>
      </c>
      <c r="N910" s="17">
        <f>L910+M910</f>
        <v>87100</v>
      </c>
      <c r="O910" s="17">
        <v>87100</v>
      </c>
      <c r="P910" s="17">
        <v>0</v>
      </c>
      <c r="Q910" s="17">
        <f>O910+P910</f>
        <v>87100</v>
      </c>
      <c r="R910" s="60" t="s">
        <v>456</v>
      </c>
      <c r="T910" s="38"/>
    </row>
    <row r="911" spans="1:21" ht="13.5" customHeight="1">
      <c r="A911" s="380"/>
      <c r="B911" s="381"/>
      <c r="C911" s="381"/>
      <c r="D911" s="381"/>
      <c r="E911" s="381"/>
      <c r="F911" s="381"/>
      <c r="G911" s="381"/>
      <c r="H911" s="381"/>
      <c r="I911" s="381"/>
      <c r="J911" s="381"/>
      <c r="K911" s="382"/>
      <c r="L911" s="18">
        <f t="shared" ref="L911:Q911" si="176">SUM(L910)</f>
        <v>87100</v>
      </c>
      <c r="M911" s="18">
        <f t="shared" si="176"/>
        <v>0</v>
      </c>
      <c r="N911" s="18">
        <f t="shared" si="176"/>
        <v>87100</v>
      </c>
      <c r="O911" s="18">
        <f t="shared" si="176"/>
        <v>87100</v>
      </c>
      <c r="P911" s="18">
        <f t="shared" si="176"/>
        <v>0</v>
      </c>
      <c r="Q911" s="18">
        <f t="shared" si="176"/>
        <v>87100</v>
      </c>
      <c r="R911" s="70"/>
      <c r="T911" s="38"/>
      <c r="U911" s="38"/>
    </row>
    <row r="912" spans="1:21" ht="36" customHeight="1">
      <c r="A912" s="368"/>
      <c r="B912" s="368"/>
      <c r="C912" s="368"/>
      <c r="D912" s="368"/>
      <c r="E912" s="368"/>
      <c r="F912" s="368"/>
      <c r="G912" s="368"/>
      <c r="H912" s="368"/>
      <c r="I912" s="368"/>
      <c r="J912" s="368"/>
      <c r="K912" s="368"/>
      <c r="L912" s="368"/>
      <c r="M912" s="368"/>
      <c r="N912" s="368"/>
      <c r="O912" s="368"/>
      <c r="P912" s="368"/>
      <c r="Q912" s="368"/>
      <c r="T912" s="38"/>
    </row>
    <row r="913" spans="1:21" ht="31.5" customHeight="1">
      <c r="A913" s="55" t="s">
        <v>3280</v>
      </c>
      <c r="B913" s="374" t="s">
        <v>3287</v>
      </c>
      <c r="C913" s="375"/>
      <c r="D913" s="375"/>
      <c r="E913" s="375"/>
      <c r="F913" s="375"/>
      <c r="G913" s="375"/>
      <c r="H913" s="375"/>
      <c r="I913" s="375"/>
      <c r="J913" s="375"/>
      <c r="K913" s="376"/>
      <c r="L913" s="377" t="s">
        <v>450</v>
      </c>
      <c r="M913" s="377"/>
      <c r="N913" s="377"/>
      <c r="O913" s="377" t="s">
        <v>451</v>
      </c>
      <c r="P913" s="377"/>
      <c r="Q913" s="377"/>
      <c r="R913" s="378" t="s">
        <v>20</v>
      </c>
      <c r="T913" s="38"/>
    </row>
    <row r="914" spans="1:21" ht="36" customHeight="1">
      <c r="A914" s="56" t="s">
        <v>7</v>
      </c>
      <c r="B914" s="57" t="s">
        <v>29</v>
      </c>
      <c r="C914" s="57" t="s">
        <v>4</v>
      </c>
      <c r="D914" s="58" t="s">
        <v>5</v>
      </c>
      <c r="E914" s="58" t="s">
        <v>6</v>
      </c>
      <c r="F914" s="58" t="s">
        <v>8</v>
      </c>
      <c r="G914" s="58" t="s">
        <v>9</v>
      </c>
      <c r="H914" s="58" t="s">
        <v>22</v>
      </c>
      <c r="I914" s="58" t="s">
        <v>10</v>
      </c>
      <c r="J914" s="58" t="s">
        <v>11</v>
      </c>
      <c r="K914" s="56" t="s">
        <v>12</v>
      </c>
      <c r="L914" s="62" t="s">
        <v>13</v>
      </c>
      <c r="M914" s="56" t="s">
        <v>14</v>
      </c>
      <c r="N914" s="56" t="s">
        <v>3</v>
      </c>
      <c r="O914" s="62" t="s">
        <v>13</v>
      </c>
      <c r="P914" s="56" t="s">
        <v>14</v>
      </c>
      <c r="Q914" s="56" t="s">
        <v>3</v>
      </c>
      <c r="R914" s="379"/>
      <c r="T914" s="38"/>
    </row>
    <row r="915" spans="1:21" ht="12.75" customHeight="1">
      <c r="A915" s="60">
        <v>1</v>
      </c>
      <c r="B915" s="13" t="s">
        <v>3288</v>
      </c>
      <c r="C915" s="13" t="s">
        <v>3267</v>
      </c>
      <c r="D915" s="60" t="s">
        <v>3289</v>
      </c>
      <c r="E915" s="13" t="s">
        <v>19</v>
      </c>
      <c r="F915" s="13" t="s">
        <v>3290</v>
      </c>
      <c r="G915" s="13" t="s">
        <v>3144</v>
      </c>
      <c r="H915" s="13" t="s">
        <v>3291</v>
      </c>
      <c r="I915" s="13" t="s">
        <v>3292</v>
      </c>
      <c r="J915" s="299" t="s">
        <v>241</v>
      </c>
      <c r="K915" s="60">
        <v>15</v>
      </c>
      <c r="L915" s="17">
        <v>8687</v>
      </c>
      <c r="M915" s="17">
        <v>0</v>
      </c>
      <c r="N915" s="17">
        <f>L915+M915</f>
        <v>8687</v>
      </c>
      <c r="O915" s="17">
        <v>8687</v>
      </c>
      <c r="P915" s="17">
        <v>0</v>
      </c>
      <c r="Q915" s="17">
        <f>O915+P915</f>
        <v>8687</v>
      </c>
      <c r="R915" s="60" t="s">
        <v>456</v>
      </c>
      <c r="T915" s="38"/>
    </row>
    <row r="916" spans="1:21" ht="12.75" customHeight="1">
      <c r="A916" s="380"/>
      <c r="B916" s="381"/>
      <c r="C916" s="381"/>
      <c r="D916" s="381"/>
      <c r="E916" s="381"/>
      <c r="F916" s="381"/>
      <c r="G916" s="381"/>
      <c r="H916" s="381"/>
      <c r="I916" s="381"/>
      <c r="J916" s="381"/>
      <c r="K916" s="382"/>
      <c r="L916" s="18">
        <f t="shared" ref="L916:Q916" si="177">SUM(L915)</f>
        <v>8687</v>
      </c>
      <c r="M916" s="18">
        <f t="shared" si="177"/>
        <v>0</v>
      </c>
      <c r="N916" s="18">
        <f t="shared" si="177"/>
        <v>8687</v>
      </c>
      <c r="O916" s="18">
        <f t="shared" si="177"/>
        <v>8687</v>
      </c>
      <c r="P916" s="18">
        <f t="shared" si="177"/>
        <v>0</v>
      </c>
      <c r="Q916" s="18">
        <f t="shared" si="177"/>
        <v>8687</v>
      </c>
      <c r="R916" s="70"/>
      <c r="T916" s="38"/>
      <c r="U916" s="38"/>
    </row>
    <row r="917" spans="1:21" ht="36" customHeight="1">
      <c r="A917" s="368"/>
      <c r="B917" s="368"/>
      <c r="C917" s="368"/>
      <c r="D917" s="368"/>
      <c r="E917" s="368"/>
      <c r="F917" s="368"/>
      <c r="G917" s="368"/>
      <c r="H917" s="368"/>
      <c r="I917" s="368"/>
      <c r="J917" s="368"/>
      <c r="K917" s="368"/>
      <c r="L917" s="368"/>
      <c r="M917" s="368"/>
      <c r="N917" s="368"/>
      <c r="O917" s="368"/>
      <c r="P917" s="368"/>
      <c r="Q917" s="368"/>
      <c r="T917" s="38"/>
    </row>
    <row r="918" spans="1:21" ht="26.25" customHeight="1">
      <c r="A918" s="55" t="s">
        <v>3286</v>
      </c>
      <c r="B918" s="374" t="s">
        <v>3293</v>
      </c>
      <c r="C918" s="375"/>
      <c r="D918" s="375"/>
      <c r="E918" s="375"/>
      <c r="F918" s="375"/>
      <c r="G918" s="375"/>
      <c r="H918" s="375"/>
      <c r="I918" s="375"/>
      <c r="J918" s="375"/>
      <c r="K918" s="376"/>
      <c r="L918" s="377" t="s">
        <v>450</v>
      </c>
      <c r="M918" s="377"/>
      <c r="N918" s="377"/>
      <c r="O918" s="377" t="s">
        <v>451</v>
      </c>
      <c r="P918" s="377"/>
      <c r="Q918" s="377"/>
      <c r="R918" s="378" t="s">
        <v>20</v>
      </c>
      <c r="T918" s="38"/>
    </row>
    <row r="919" spans="1:21" ht="45" customHeight="1">
      <c r="A919" s="56" t="s">
        <v>7</v>
      </c>
      <c r="B919" s="57" t="s">
        <v>29</v>
      </c>
      <c r="C919" s="57" t="s">
        <v>4</v>
      </c>
      <c r="D919" s="58" t="s">
        <v>5</v>
      </c>
      <c r="E919" s="58" t="s">
        <v>6</v>
      </c>
      <c r="F919" s="58" t="s">
        <v>8</v>
      </c>
      <c r="G919" s="58" t="s">
        <v>9</v>
      </c>
      <c r="H919" s="58" t="s">
        <v>22</v>
      </c>
      <c r="I919" s="58" t="s">
        <v>10</v>
      </c>
      <c r="J919" s="58" t="s">
        <v>11</v>
      </c>
      <c r="K919" s="56" t="s">
        <v>12</v>
      </c>
      <c r="L919" s="62" t="s">
        <v>13</v>
      </c>
      <c r="M919" s="56" t="s">
        <v>14</v>
      </c>
      <c r="N919" s="56" t="s">
        <v>3</v>
      </c>
      <c r="O919" s="62" t="s">
        <v>13</v>
      </c>
      <c r="P919" s="56" t="s">
        <v>14</v>
      </c>
      <c r="Q919" s="56" t="s">
        <v>3</v>
      </c>
      <c r="R919" s="379"/>
      <c r="T919" s="38"/>
    </row>
    <row r="920" spans="1:21" ht="12.75" customHeight="1">
      <c r="A920" s="60">
        <v>1</v>
      </c>
      <c r="B920" s="65" t="s">
        <v>3294</v>
      </c>
      <c r="C920" s="13" t="s">
        <v>3267</v>
      </c>
      <c r="D920" s="60" t="s">
        <v>3295</v>
      </c>
      <c r="E920" s="13" t="s">
        <v>43</v>
      </c>
      <c r="F920" s="13" t="s">
        <v>2134</v>
      </c>
      <c r="G920" s="13" t="s">
        <v>2135</v>
      </c>
      <c r="H920" s="13" t="s">
        <v>3296</v>
      </c>
      <c r="I920" s="13" t="s">
        <v>3297</v>
      </c>
      <c r="J920" s="299" t="s">
        <v>241</v>
      </c>
      <c r="K920" s="60">
        <v>9</v>
      </c>
      <c r="L920" s="17">
        <v>20452</v>
      </c>
      <c r="M920" s="17">
        <v>0</v>
      </c>
      <c r="N920" s="17">
        <f>L920+M920</f>
        <v>20452</v>
      </c>
      <c r="O920" s="17">
        <v>20452</v>
      </c>
      <c r="P920" s="17">
        <v>0</v>
      </c>
      <c r="Q920" s="17">
        <f>O920+P920</f>
        <v>20452</v>
      </c>
      <c r="R920" s="60" t="s">
        <v>456</v>
      </c>
      <c r="T920" s="38"/>
    </row>
    <row r="921" spans="1:21" ht="14.25" customHeight="1">
      <c r="A921" s="380"/>
      <c r="B921" s="381"/>
      <c r="C921" s="381"/>
      <c r="D921" s="381"/>
      <c r="E921" s="381"/>
      <c r="F921" s="381"/>
      <c r="G921" s="381"/>
      <c r="H921" s="381"/>
      <c r="I921" s="381"/>
      <c r="J921" s="381"/>
      <c r="K921" s="382"/>
      <c r="L921" s="18">
        <f t="shared" ref="L921:Q921" si="178">SUM(L920)</f>
        <v>20452</v>
      </c>
      <c r="M921" s="18">
        <f t="shared" si="178"/>
        <v>0</v>
      </c>
      <c r="N921" s="18">
        <f t="shared" si="178"/>
        <v>20452</v>
      </c>
      <c r="O921" s="18">
        <f t="shared" si="178"/>
        <v>20452</v>
      </c>
      <c r="P921" s="18">
        <f t="shared" si="178"/>
        <v>0</v>
      </c>
      <c r="Q921" s="18">
        <f t="shared" si="178"/>
        <v>20452</v>
      </c>
      <c r="R921" s="70"/>
      <c r="T921" s="38"/>
      <c r="U921" s="38"/>
    </row>
    <row r="922" spans="1:21" ht="36" customHeight="1">
      <c r="A922" s="368"/>
      <c r="B922" s="368"/>
      <c r="C922" s="368"/>
      <c r="D922" s="368"/>
      <c r="E922" s="368"/>
      <c r="F922" s="368"/>
      <c r="G922" s="368"/>
      <c r="H922" s="368"/>
      <c r="I922" s="368"/>
      <c r="J922" s="368"/>
      <c r="K922" s="368"/>
      <c r="L922" s="368"/>
      <c r="M922" s="368"/>
      <c r="N922" s="368"/>
      <c r="O922" s="368"/>
      <c r="P922" s="368"/>
      <c r="Q922" s="368"/>
      <c r="T922" s="38"/>
    </row>
    <row r="923" spans="1:21" ht="36" customHeight="1">
      <c r="A923" s="368"/>
      <c r="B923" s="368"/>
      <c r="C923" s="368"/>
      <c r="D923" s="368"/>
      <c r="E923" s="368"/>
      <c r="F923" s="368"/>
      <c r="G923" s="368"/>
      <c r="H923" s="368"/>
      <c r="I923" s="368"/>
      <c r="J923" s="368"/>
      <c r="K923" s="368"/>
      <c r="L923" s="368"/>
      <c r="M923" s="368"/>
      <c r="N923" s="368"/>
      <c r="O923" s="368"/>
      <c r="P923" s="368"/>
      <c r="Q923" s="368"/>
      <c r="T923" s="38"/>
    </row>
    <row r="924" spans="1:21" ht="32.1" customHeight="1">
      <c r="A924" s="55" t="s">
        <v>430</v>
      </c>
      <c r="B924" s="374" t="s">
        <v>3299</v>
      </c>
      <c r="C924" s="375"/>
      <c r="D924" s="375"/>
      <c r="E924" s="375"/>
      <c r="F924" s="375"/>
      <c r="G924" s="375"/>
      <c r="H924" s="375"/>
      <c r="I924" s="375"/>
      <c r="J924" s="375"/>
      <c r="K924" s="376"/>
      <c r="L924" s="377" t="s">
        <v>450</v>
      </c>
      <c r="M924" s="377"/>
      <c r="N924" s="377"/>
      <c r="O924" s="377" t="s">
        <v>451</v>
      </c>
      <c r="P924" s="377"/>
      <c r="Q924" s="377"/>
      <c r="R924" s="378" t="s">
        <v>20</v>
      </c>
      <c r="T924" s="38"/>
    </row>
    <row r="925" spans="1:21" ht="37.5" customHeight="1">
      <c r="A925" s="56" t="s">
        <v>7</v>
      </c>
      <c r="B925" s="57" t="s">
        <v>29</v>
      </c>
      <c r="C925" s="57" t="s">
        <v>4</v>
      </c>
      <c r="D925" s="58" t="s">
        <v>5</v>
      </c>
      <c r="E925" s="58" t="s">
        <v>6</v>
      </c>
      <c r="F925" s="58" t="s">
        <v>8</v>
      </c>
      <c r="G925" s="58" t="s">
        <v>9</v>
      </c>
      <c r="H925" s="58" t="s">
        <v>22</v>
      </c>
      <c r="I925" s="58" t="s">
        <v>10</v>
      </c>
      <c r="J925" s="58" t="s">
        <v>11</v>
      </c>
      <c r="K925" s="56" t="s">
        <v>12</v>
      </c>
      <c r="L925" s="62" t="s">
        <v>13</v>
      </c>
      <c r="M925" s="56" t="s">
        <v>14</v>
      </c>
      <c r="N925" s="56" t="s">
        <v>3</v>
      </c>
      <c r="O925" s="62" t="s">
        <v>13</v>
      </c>
      <c r="P925" s="56" t="s">
        <v>14</v>
      </c>
      <c r="Q925" s="56" t="s">
        <v>3</v>
      </c>
      <c r="R925" s="379"/>
      <c r="T925" s="38"/>
    </row>
    <row r="926" spans="1:21" ht="12.75" customHeight="1">
      <c r="A926" s="60">
        <v>1</v>
      </c>
      <c r="B926" s="13" t="s">
        <v>3300</v>
      </c>
      <c r="C926" s="13" t="s">
        <v>3267</v>
      </c>
      <c r="D926" s="60" t="s">
        <v>3153</v>
      </c>
      <c r="E926" s="13" t="s">
        <v>3301</v>
      </c>
      <c r="F926" s="13" t="s">
        <v>3302</v>
      </c>
      <c r="G926" s="13" t="s">
        <v>2135</v>
      </c>
      <c r="H926" s="13" t="s">
        <v>3303</v>
      </c>
      <c r="I926" s="13" t="s">
        <v>3304</v>
      </c>
      <c r="J926" s="299" t="s">
        <v>241</v>
      </c>
      <c r="K926" s="60">
        <v>15</v>
      </c>
      <c r="L926" s="17">
        <v>8410</v>
      </c>
      <c r="M926" s="17">
        <v>0</v>
      </c>
      <c r="N926" s="17">
        <f>L926+M926</f>
        <v>8410</v>
      </c>
      <c r="O926" s="17">
        <v>8410</v>
      </c>
      <c r="P926" s="17">
        <v>0</v>
      </c>
      <c r="Q926" s="17">
        <f>O926+P926</f>
        <v>8410</v>
      </c>
      <c r="R926" s="60" t="s">
        <v>456</v>
      </c>
      <c r="T926" s="38"/>
    </row>
    <row r="927" spans="1:21" ht="12.75" customHeight="1">
      <c r="A927" s="60">
        <v>2</v>
      </c>
      <c r="B927" s="13" t="s">
        <v>3300</v>
      </c>
      <c r="C927" s="13" t="s">
        <v>3267</v>
      </c>
      <c r="D927" s="60" t="s">
        <v>3153</v>
      </c>
      <c r="E927" s="13" t="s">
        <v>3301</v>
      </c>
      <c r="F927" s="13" t="s">
        <v>3302</v>
      </c>
      <c r="G927" s="13" t="s">
        <v>2135</v>
      </c>
      <c r="H927" s="13" t="s">
        <v>3305</v>
      </c>
      <c r="I927" s="13" t="s">
        <v>3306</v>
      </c>
      <c r="J927" s="299" t="s">
        <v>241</v>
      </c>
      <c r="K927" s="60">
        <v>5</v>
      </c>
      <c r="L927" s="17">
        <v>329</v>
      </c>
      <c r="M927" s="17">
        <v>0</v>
      </c>
      <c r="N927" s="17">
        <f>L927+M927</f>
        <v>329</v>
      </c>
      <c r="O927" s="17">
        <v>329</v>
      </c>
      <c r="P927" s="17">
        <v>0</v>
      </c>
      <c r="Q927" s="17">
        <f>O927+P927</f>
        <v>329</v>
      </c>
      <c r="R927" s="60" t="s">
        <v>456</v>
      </c>
      <c r="T927" s="38"/>
    </row>
    <row r="928" spans="1:21" ht="12.75" customHeight="1">
      <c r="A928" s="380"/>
      <c r="B928" s="381"/>
      <c r="C928" s="381"/>
      <c r="D928" s="381"/>
      <c r="E928" s="381"/>
      <c r="F928" s="381"/>
      <c r="G928" s="381"/>
      <c r="H928" s="381"/>
      <c r="I928" s="381"/>
      <c r="J928" s="381"/>
      <c r="K928" s="382"/>
      <c r="L928" s="18">
        <f t="shared" ref="L928:Q928" si="179">SUM(L926:L927)</f>
        <v>8739</v>
      </c>
      <c r="M928" s="18">
        <f t="shared" si="179"/>
        <v>0</v>
      </c>
      <c r="N928" s="18">
        <f t="shared" si="179"/>
        <v>8739</v>
      </c>
      <c r="O928" s="18">
        <f t="shared" si="179"/>
        <v>8739</v>
      </c>
      <c r="P928" s="18">
        <f t="shared" si="179"/>
        <v>0</v>
      </c>
      <c r="Q928" s="18">
        <f t="shared" si="179"/>
        <v>8739</v>
      </c>
      <c r="R928" s="70"/>
      <c r="T928" s="38"/>
      <c r="U928" s="38"/>
    </row>
    <row r="929" spans="1:21" ht="36" customHeight="1">
      <c r="A929" s="368"/>
      <c r="B929" s="368"/>
      <c r="C929" s="368"/>
      <c r="D929" s="368"/>
      <c r="E929" s="368"/>
      <c r="F929" s="368"/>
      <c r="G929" s="368"/>
      <c r="H929" s="368"/>
      <c r="I929" s="368"/>
      <c r="J929" s="368"/>
      <c r="K929" s="368"/>
      <c r="L929" s="368"/>
      <c r="M929" s="368"/>
      <c r="N929" s="368"/>
      <c r="O929" s="368"/>
      <c r="P929" s="368"/>
      <c r="Q929" s="368"/>
      <c r="T929" s="38"/>
    </row>
    <row r="930" spans="1:21" ht="32.1" customHeight="1">
      <c r="A930" s="55" t="s">
        <v>3298</v>
      </c>
      <c r="B930" s="374" t="s">
        <v>3308</v>
      </c>
      <c r="C930" s="375"/>
      <c r="D930" s="375"/>
      <c r="E930" s="375"/>
      <c r="F930" s="375"/>
      <c r="G930" s="375"/>
      <c r="H930" s="375"/>
      <c r="I930" s="375"/>
      <c r="J930" s="375"/>
      <c r="K930" s="376"/>
      <c r="L930" s="377" t="s">
        <v>450</v>
      </c>
      <c r="M930" s="377"/>
      <c r="N930" s="377"/>
      <c r="O930" s="377" t="s">
        <v>451</v>
      </c>
      <c r="P930" s="377"/>
      <c r="Q930" s="377"/>
      <c r="R930" s="378" t="s">
        <v>20</v>
      </c>
      <c r="T930" s="38"/>
    </row>
    <row r="931" spans="1:21" ht="40.5" customHeight="1">
      <c r="A931" s="56" t="s">
        <v>7</v>
      </c>
      <c r="B931" s="57" t="s">
        <v>29</v>
      </c>
      <c r="C931" s="57" t="s">
        <v>4</v>
      </c>
      <c r="D931" s="58" t="s">
        <v>5</v>
      </c>
      <c r="E931" s="58" t="s">
        <v>6</v>
      </c>
      <c r="F931" s="58" t="s">
        <v>8</v>
      </c>
      <c r="G931" s="58" t="s">
        <v>9</v>
      </c>
      <c r="H931" s="58" t="s">
        <v>22</v>
      </c>
      <c r="I931" s="58" t="s">
        <v>10</v>
      </c>
      <c r="J931" s="58" t="s">
        <v>11</v>
      </c>
      <c r="K931" s="56" t="s">
        <v>12</v>
      </c>
      <c r="L931" s="62" t="s">
        <v>13</v>
      </c>
      <c r="M931" s="56" t="s">
        <v>14</v>
      </c>
      <c r="N931" s="56" t="s">
        <v>3</v>
      </c>
      <c r="O931" s="62" t="s">
        <v>13</v>
      </c>
      <c r="P931" s="56" t="s">
        <v>14</v>
      </c>
      <c r="Q931" s="56" t="s">
        <v>3</v>
      </c>
      <c r="R931" s="379"/>
      <c r="T931" s="38"/>
    </row>
    <row r="932" spans="1:21" ht="15" customHeight="1">
      <c r="A932" s="60">
        <v>1</v>
      </c>
      <c r="B932" s="13" t="s">
        <v>3309</v>
      </c>
      <c r="C932" s="13" t="s">
        <v>3267</v>
      </c>
      <c r="D932" s="60" t="s">
        <v>3310</v>
      </c>
      <c r="E932" s="13" t="s">
        <v>17</v>
      </c>
      <c r="F932" s="13" t="s">
        <v>2134</v>
      </c>
      <c r="G932" s="13" t="s">
        <v>2135</v>
      </c>
      <c r="H932" s="13" t="s">
        <v>3311</v>
      </c>
      <c r="I932" s="13" t="s">
        <v>3312</v>
      </c>
      <c r="J932" s="299" t="s">
        <v>241</v>
      </c>
      <c r="K932" s="60">
        <v>30</v>
      </c>
      <c r="L932" s="300">
        <v>23740</v>
      </c>
      <c r="M932" s="12">
        <v>0</v>
      </c>
      <c r="N932" s="12">
        <f>L932+M932</f>
        <v>23740</v>
      </c>
      <c r="O932" s="300">
        <v>23740</v>
      </c>
      <c r="P932" s="12">
        <v>0</v>
      </c>
      <c r="Q932" s="12">
        <f>O932+P932</f>
        <v>23740</v>
      </c>
      <c r="R932" s="259" t="s">
        <v>456</v>
      </c>
      <c r="T932" s="38"/>
    </row>
    <row r="933" spans="1:21" ht="12" customHeight="1">
      <c r="A933" s="60">
        <v>2</v>
      </c>
      <c r="B933" s="13" t="s">
        <v>3309</v>
      </c>
      <c r="C933" s="13" t="s">
        <v>3313</v>
      </c>
      <c r="D933" s="60" t="s">
        <v>3310</v>
      </c>
      <c r="E933" s="13" t="s">
        <v>17</v>
      </c>
      <c r="F933" s="13" t="s">
        <v>2134</v>
      </c>
      <c r="G933" s="13" t="s">
        <v>2135</v>
      </c>
      <c r="H933" s="13" t="s">
        <v>3314</v>
      </c>
      <c r="I933" s="13" t="s">
        <v>3315</v>
      </c>
      <c r="J933" s="299" t="s">
        <v>252</v>
      </c>
      <c r="K933" s="60">
        <v>12</v>
      </c>
      <c r="L933" s="300">
        <v>420</v>
      </c>
      <c r="M933" s="12">
        <v>706</v>
      </c>
      <c r="N933" s="12">
        <f>L933+M933</f>
        <v>1126</v>
      </c>
      <c r="O933" s="12">
        <v>420</v>
      </c>
      <c r="P933" s="12">
        <v>706</v>
      </c>
      <c r="Q933" s="12">
        <f>O933+P933</f>
        <v>1126</v>
      </c>
      <c r="R933" s="60" t="s">
        <v>456</v>
      </c>
      <c r="T933" s="38"/>
    </row>
    <row r="934" spans="1:21" ht="12.75" customHeight="1">
      <c r="A934" s="380"/>
      <c r="B934" s="381"/>
      <c r="C934" s="381"/>
      <c r="D934" s="381"/>
      <c r="E934" s="381"/>
      <c r="F934" s="381"/>
      <c r="G934" s="381"/>
      <c r="H934" s="381"/>
      <c r="I934" s="381"/>
      <c r="J934" s="381"/>
      <c r="K934" s="382"/>
      <c r="L934" s="18">
        <f t="shared" ref="L934:Q934" si="180">SUM(L932:L933)</f>
        <v>24160</v>
      </c>
      <c r="M934" s="18">
        <f t="shared" si="180"/>
        <v>706</v>
      </c>
      <c r="N934" s="18">
        <f t="shared" si="180"/>
        <v>24866</v>
      </c>
      <c r="O934" s="18">
        <f t="shared" si="180"/>
        <v>24160</v>
      </c>
      <c r="P934" s="18">
        <f t="shared" si="180"/>
        <v>706</v>
      </c>
      <c r="Q934" s="18">
        <f t="shared" si="180"/>
        <v>24866</v>
      </c>
      <c r="R934" s="70"/>
      <c r="T934" s="38"/>
      <c r="U934" s="38"/>
    </row>
    <row r="935" spans="1:21" ht="36" customHeight="1">
      <c r="A935" s="368"/>
      <c r="B935" s="368"/>
      <c r="C935" s="368"/>
      <c r="D935" s="368"/>
      <c r="E935" s="368"/>
      <c r="F935" s="368"/>
      <c r="G935" s="368"/>
      <c r="H935" s="368"/>
      <c r="I935" s="368"/>
      <c r="J935" s="368"/>
      <c r="K935" s="419"/>
      <c r="L935" s="368"/>
      <c r="M935" s="368"/>
      <c r="N935" s="368"/>
      <c r="O935" s="368"/>
      <c r="P935" s="368"/>
      <c r="Q935" s="368"/>
      <c r="T935" s="38"/>
    </row>
    <row r="936" spans="1:21" customFormat="1" ht="30.75" customHeight="1">
      <c r="A936" s="55" t="s">
        <v>3307</v>
      </c>
      <c r="B936" s="374" t="s">
        <v>3316</v>
      </c>
      <c r="C936" s="375"/>
      <c r="D936" s="375"/>
      <c r="E936" s="375"/>
      <c r="F936" s="375"/>
      <c r="G936" s="375"/>
      <c r="H936" s="375"/>
      <c r="I936" s="375"/>
      <c r="J936" s="375"/>
      <c r="K936" s="376"/>
      <c r="L936" s="377" t="s">
        <v>450</v>
      </c>
      <c r="M936" s="377"/>
      <c r="N936" s="377"/>
      <c r="O936" s="377" t="s">
        <v>451</v>
      </c>
      <c r="P936" s="377"/>
      <c r="Q936" s="377"/>
      <c r="R936" s="378" t="s">
        <v>20</v>
      </c>
    </row>
    <row r="937" spans="1:21" customFormat="1" ht="41.4">
      <c r="A937" s="56" t="s">
        <v>7</v>
      </c>
      <c r="B937" s="57" t="s">
        <v>29</v>
      </c>
      <c r="C937" s="57" t="s">
        <v>4</v>
      </c>
      <c r="D937" s="58" t="s">
        <v>5</v>
      </c>
      <c r="E937" s="58" t="s">
        <v>6</v>
      </c>
      <c r="F937" s="58" t="s">
        <v>8</v>
      </c>
      <c r="G937" s="58" t="s">
        <v>9</v>
      </c>
      <c r="H937" s="58" t="s">
        <v>22</v>
      </c>
      <c r="I937" s="58" t="s">
        <v>10</v>
      </c>
      <c r="J937" s="58" t="s">
        <v>11</v>
      </c>
      <c r="K937" s="56" t="s">
        <v>12</v>
      </c>
      <c r="L937" s="62" t="s">
        <v>13</v>
      </c>
      <c r="M937" s="56" t="s">
        <v>14</v>
      </c>
      <c r="N937" s="56" t="s">
        <v>3</v>
      </c>
      <c r="O937" s="62" t="s">
        <v>13</v>
      </c>
      <c r="P937" s="56" t="s">
        <v>14</v>
      </c>
      <c r="Q937" s="56" t="s">
        <v>3</v>
      </c>
      <c r="R937" s="379"/>
    </row>
    <row r="938" spans="1:21" customFormat="1" ht="13.8">
      <c r="A938" s="60">
        <v>1</v>
      </c>
      <c r="B938" s="13" t="s">
        <v>3317</v>
      </c>
      <c r="C938" s="13" t="s">
        <v>3267</v>
      </c>
      <c r="D938" s="60" t="s">
        <v>3318</v>
      </c>
      <c r="E938" s="13" t="s">
        <v>3319</v>
      </c>
      <c r="F938" s="13" t="s">
        <v>2134</v>
      </c>
      <c r="G938" s="13" t="s">
        <v>2135</v>
      </c>
      <c r="H938" s="13" t="s">
        <v>3320</v>
      </c>
      <c r="I938" s="13" t="s">
        <v>3321</v>
      </c>
      <c r="J938" s="299" t="s">
        <v>220</v>
      </c>
      <c r="K938" s="60">
        <v>27</v>
      </c>
      <c r="L938" s="17">
        <v>1728</v>
      </c>
      <c r="M938" s="17">
        <v>5592</v>
      </c>
      <c r="N938" s="17">
        <f>L938+M938</f>
        <v>7320</v>
      </c>
      <c r="O938" s="17">
        <v>1728</v>
      </c>
      <c r="P938" s="17">
        <v>5592</v>
      </c>
      <c r="Q938" s="17">
        <f>O938+P938</f>
        <v>7320</v>
      </c>
      <c r="R938" s="60" t="s">
        <v>456</v>
      </c>
    </row>
    <row r="939" spans="1:21" customFormat="1" ht="13.8">
      <c r="A939" s="380"/>
      <c r="B939" s="381"/>
      <c r="C939" s="381"/>
      <c r="D939" s="381"/>
      <c r="E939" s="381"/>
      <c r="F939" s="381"/>
      <c r="G939" s="381"/>
      <c r="H939" s="381"/>
      <c r="I939" s="381"/>
      <c r="J939" s="381"/>
      <c r="K939" s="382"/>
      <c r="L939" s="18">
        <f t="shared" ref="L939:Q939" si="181">SUM(L938)</f>
        <v>1728</v>
      </c>
      <c r="M939" s="18">
        <f t="shared" si="181"/>
        <v>5592</v>
      </c>
      <c r="N939" s="18">
        <f t="shared" si="181"/>
        <v>7320</v>
      </c>
      <c r="O939" s="18">
        <f t="shared" si="181"/>
        <v>1728</v>
      </c>
      <c r="P939" s="18">
        <f t="shared" si="181"/>
        <v>5592</v>
      </c>
      <c r="Q939" s="18">
        <f t="shared" si="181"/>
        <v>7320</v>
      </c>
      <c r="R939" s="70"/>
      <c r="U939" s="38"/>
    </row>
    <row r="940" spans="1:21" customFormat="1" ht="36" customHeight="1"/>
    <row r="941" spans="1:21" customFormat="1" ht="28.5" customHeight="1">
      <c r="A941" s="55" t="s">
        <v>2562</v>
      </c>
      <c r="B941" s="374" t="s">
        <v>3323</v>
      </c>
      <c r="C941" s="375"/>
      <c r="D941" s="375"/>
      <c r="E941" s="375"/>
      <c r="F941" s="375"/>
      <c r="G941" s="375"/>
      <c r="H941" s="375"/>
      <c r="I941" s="375"/>
      <c r="J941" s="375"/>
      <c r="K941" s="376"/>
      <c r="L941" s="377" t="s">
        <v>450</v>
      </c>
      <c r="M941" s="377"/>
      <c r="N941" s="377"/>
      <c r="O941" s="377" t="s">
        <v>451</v>
      </c>
      <c r="P941" s="377"/>
      <c r="Q941" s="377"/>
      <c r="R941" s="378" t="s">
        <v>20</v>
      </c>
    </row>
    <row r="942" spans="1:21" customFormat="1" ht="41.4">
      <c r="A942" s="56" t="s">
        <v>7</v>
      </c>
      <c r="B942" s="57" t="s">
        <v>29</v>
      </c>
      <c r="C942" s="57" t="s">
        <v>4</v>
      </c>
      <c r="D942" s="58" t="s">
        <v>5</v>
      </c>
      <c r="E942" s="58" t="s">
        <v>6</v>
      </c>
      <c r="F942" s="58" t="s">
        <v>8</v>
      </c>
      <c r="G942" s="58" t="s">
        <v>9</v>
      </c>
      <c r="H942" s="58" t="s">
        <v>22</v>
      </c>
      <c r="I942" s="58" t="s">
        <v>10</v>
      </c>
      <c r="J942" s="58" t="s">
        <v>11</v>
      </c>
      <c r="K942" s="56" t="s">
        <v>12</v>
      </c>
      <c r="L942" s="62" t="s">
        <v>13</v>
      </c>
      <c r="M942" s="56" t="s">
        <v>14</v>
      </c>
      <c r="N942" s="56" t="s">
        <v>3</v>
      </c>
      <c r="O942" s="62" t="s">
        <v>13</v>
      </c>
      <c r="P942" s="56" t="s">
        <v>14</v>
      </c>
      <c r="Q942" s="56" t="s">
        <v>3</v>
      </c>
      <c r="R942" s="379"/>
    </row>
    <row r="943" spans="1:21" customFormat="1" ht="13.8">
      <c r="A943" s="60">
        <v>1</v>
      </c>
      <c r="B943" s="13" t="s">
        <v>3323</v>
      </c>
      <c r="C943" s="13" t="s">
        <v>3324</v>
      </c>
      <c r="D943" s="60" t="s">
        <v>3325</v>
      </c>
      <c r="E943" s="13" t="s">
        <v>3326</v>
      </c>
      <c r="F943" s="13" t="s">
        <v>2134</v>
      </c>
      <c r="G943" s="13" t="s">
        <v>2135</v>
      </c>
      <c r="H943" s="13" t="s">
        <v>3327</v>
      </c>
      <c r="I943" s="13" t="s">
        <v>3328</v>
      </c>
      <c r="J943" s="299" t="s">
        <v>220</v>
      </c>
      <c r="K943" s="60">
        <v>15</v>
      </c>
      <c r="L943" s="17">
        <v>19826</v>
      </c>
      <c r="M943" s="17">
        <v>7392</v>
      </c>
      <c r="N943" s="17">
        <f>L943+M943</f>
        <v>27218</v>
      </c>
      <c r="O943" s="17">
        <v>19826</v>
      </c>
      <c r="P943" s="17">
        <v>7392</v>
      </c>
      <c r="Q943" s="17">
        <f>O943+P943</f>
        <v>27218</v>
      </c>
      <c r="R943" s="60" t="s">
        <v>456</v>
      </c>
    </row>
    <row r="944" spans="1:21" customFormat="1" ht="13.8">
      <c r="A944" s="60">
        <v>2</v>
      </c>
      <c r="B944" s="13" t="s">
        <v>3323</v>
      </c>
      <c r="C944" s="13" t="s">
        <v>3329</v>
      </c>
      <c r="D944" s="60" t="s">
        <v>3153</v>
      </c>
      <c r="E944" s="13" t="s">
        <v>3330</v>
      </c>
      <c r="F944" s="13" t="s">
        <v>2134</v>
      </c>
      <c r="G944" s="13" t="s">
        <v>2135</v>
      </c>
      <c r="H944" s="13" t="s">
        <v>3331</v>
      </c>
      <c r="I944" s="13" t="s">
        <v>3332</v>
      </c>
      <c r="J944" s="299" t="s">
        <v>220</v>
      </c>
      <c r="K944" s="60">
        <v>19</v>
      </c>
      <c r="L944" s="17">
        <v>11754</v>
      </c>
      <c r="M944" s="17">
        <v>3521</v>
      </c>
      <c r="N944" s="17">
        <f>L944+M944</f>
        <v>15275</v>
      </c>
      <c r="O944" s="17">
        <v>11754</v>
      </c>
      <c r="P944" s="17">
        <v>3521</v>
      </c>
      <c r="Q944" s="17">
        <f>O944+P944</f>
        <v>15275</v>
      </c>
      <c r="R944" s="60" t="s">
        <v>456</v>
      </c>
    </row>
    <row r="945" spans="1:21" customFormat="1" ht="13.8">
      <c r="A945" s="60">
        <v>3</v>
      </c>
      <c r="B945" s="13" t="s">
        <v>3323</v>
      </c>
      <c r="C945" s="13" t="s">
        <v>3333</v>
      </c>
      <c r="D945" s="60" t="s">
        <v>561</v>
      </c>
      <c r="E945" s="13" t="s">
        <v>3334</v>
      </c>
      <c r="F945" s="13" t="s">
        <v>2134</v>
      </c>
      <c r="G945" s="13" t="s">
        <v>2135</v>
      </c>
      <c r="H945" s="13" t="s">
        <v>3335</v>
      </c>
      <c r="I945" s="13" t="s">
        <v>3336</v>
      </c>
      <c r="J945" s="299" t="s">
        <v>220</v>
      </c>
      <c r="K945" s="60">
        <v>15</v>
      </c>
      <c r="L945" s="17">
        <v>16461</v>
      </c>
      <c r="M945" s="17">
        <v>2568</v>
      </c>
      <c r="N945" s="17">
        <f>L945+M945</f>
        <v>19029</v>
      </c>
      <c r="O945" s="17">
        <v>16461</v>
      </c>
      <c r="P945" s="17">
        <v>2568</v>
      </c>
      <c r="Q945" s="17">
        <f>O945+P945</f>
        <v>19029</v>
      </c>
      <c r="R945" s="60" t="s">
        <v>456</v>
      </c>
    </row>
    <row r="946" spans="1:21" customFormat="1" ht="13.8">
      <c r="A946" s="380"/>
      <c r="B946" s="381"/>
      <c r="C946" s="381"/>
      <c r="D946" s="381"/>
      <c r="E946" s="381"/>
      <c r="F946" s="381"/>
      <c r="G946" s="381"/>
      <c r="H946" s="381"/>
      <c r="I946" s="381"/>
      <c r="J946" s="381"/>
      <c r="K946" s="382"/>
      <c r="L946" s="18">
        <f t="shared" ref="L946:Q946" si="182">SUM(L943+L944+L945)</f>
        <v>48041</v>
      </c>
      <c r="M946" s="18">
        <f t="shared" si="182"/>
        <v>13481</v>
      </c>
      <c r="N946" s="18">
        <f t="shared" si="182"/>
        <v>61522</v>
      </c>
      <c r="O946" s="18">
        <f t="shared" si="182"/>
        <v>48041</v>
      </c>
      <c r="P946" s="18">
        <f t="shared" si="182"/>
        <v>13481</v>
      </c>
      <c r="Q946" s="18">
        <f t="shared" si="182"/>
        <v>61522</v>
      </c>
      <c r="R946" s="70"/>
      <c r="U946" s="38"/>
    </row>
    <row r="947" spans="1:21" ht="36" customHeight="1">
      <c r="A947" s="368"/>
      <c r="B947" s="368"/>
      <c r="C947" s="368"/>
      <c r="D947" s="368"/>
      <c r="E947" s="368"/>
      <c r="F947" s="368"/>
      <c r="G947" s="368"/>
      <c r="H947" s="368"/>
      <c r="I947" s="368"/>
      <c r="J947" s="368"/>
      <c r="K947" s="368"/>
      <c r="L947" s="368"/>
      <c r="M947" s="368"/>
      <c r="N947" s="368"/>
      <c r="O947" s="368"/>
      <c r="P947" s="368"/>
      <c r="Q947" s="368"/>
    </row>
    <row r="948" spans="1:21" s="131" customFormat="1" ht="31.95" customHeight="1">
      <c r="A948" s="301">
        <v>104</v>
      </c>
      <c r="B948" s="443" t="s">
        <v>4993</v>
      </c>
      <c r="C948" s="443"/>
      <c r="D948" s="443"/>
      <c r="E948" s="443"/>
      <c r="F948" s="443"/>
      <c r="G948" s="443"/>
      <c r="H948" s="443"/>
      <c r="I948" s="443"/>
      <c r="J948" s="443"/>
      <c r="K948" s="444"/>
      <c r="L948" s="377" t="s">
        <v>450</v>
      </c>
      <c r="M948" s="377"/>
      <c r="N948" s="377"/>
      <c r="O948" s="377" t="s">
        <v>451</v>
      </c>
      <c r="P948" s="377"/>
      <c r="Q948" s="377"/>
      <c r="R948" s="378" t="s">
        <v>20</v>
      </c>
    </row>
    <row r="949" spans="1:21" s="131" customFormat="1" ht="42" customHeight="1">
      <c r="A949" s="56" t="s">
        <v>7</v>
      </c>
      <c r="B949" s="57" t="s">
        <v>29</v>
      </c>
      <c r="C949" s="57" t="s">
        <v>4</v>
      </c>
      <c r="D949" s="58" t="s">
        <v>5</v>
      </c>
      <c r="E949" s="58" t="s">
        <v>6</v>
      </c>
      <c r="F949" s="58" t="s">
        <v>8</v>
      </c>
      <c r="G949" s="58" t="s">
        <v>9</v>
      </c>
      <c r="H949" s="58" t="s">
        <v>22</v>
      </c>
      <c r="I949" s="58" t="s">
        <v>10</v>
      </c>
      <c r="J949" s="58" t="s">
        <v>11</v>
      </c>
      <c r="K949" s="56" t="s">
        <v>12</v>
      </c>
      <c r="L949" s="62" t="s">
        <v>13</v>
      </c>
      <c r="M949" s="56" t="s">
        <v>14</v>
      </c>
      <c r="N949" s="56" t="s">
        <v>15</v>
      </c>
      <c r="O949" s="62" t="s">
        <v>13</v>
      </c>
      <c r="P949" s="56" t="s">
        <v>14</v>
      </c>
      <c r="Q949" s="195" t="s">
        <v>3</v>
      </c>
      <c r="R949" s="379"/>
    </row>
    <row r="950" spans="1:21" s="131" customFormat="1" ht="13.95" customHeight="1">
      <c r="A950" s="66">
        <v>1</v>
      </c>
      <c r="B950" s="58" t="s">
        <v>3348</v>
      </c>
      <c r="C950" s="13" t="s">
        <v>3605</v>
      </c>
      <c r="D950" s="225" t="s">
        <v>3606</v>
      </c>
      <c r="E950" s="13" t="s">
        <v>3607</v>
      </c>
      <c r="F950" s="13" t="s">
        <v>165</v>
      </c>
      <c r="G950" s="13" t="s">
        <v>166</v>
      </c>
      <c r="H950" s="13" t="s">
        <v>3608</v>
      </c>
      <c r="I950" s="13" t="s">
        <v>3609</v>
      </c>
      <c r="J950" s="13" t="s">
        <v>241</v>
      </c>
      <c r="K950" s="150" t="s">
        <v>25</v>
      </c>
      <c r="L950" s="12">
        <v>2179</v>
      </c>
      <c r="M950" s="12">
        <v>0</v>
      </c>
      <c r="N950" s="12">
        <f t="shared" ref="N950:N960" si="183">L950+M950</f>
        <v>2179</v>
      </c>
      <c r="O950" s="12">
        <v>2179</v>
      </c>
      <c r="P950" s="12">
        <v>0</v>
      </c>
      <c r="Q950" s="12">
        <f t="shared" ref="Q950:Q960" si="184">O950+P950</f>
        <v>2179</v>
      </c>
      <c r="R950" s="60" t="s">
        <v>507</v>
      </c>
    </row>
    <row r="951" spans="1:21" s="131" customFormat="1" ht="13.95" customHeight="1">
      <c r="A951" s="66">
        <v>2</v>
      </c>
      <c r="B951" s="58" t="s">
        <v>3348</v>
      </c>
      <c r="C951" s="13" t="s">
        <v>3605</v>
      </c>
      <c r="D951" s="225" t="s">
        <v>3606</v>
      </c>
      <c r="E951" s="13" t="s">
        <v>3610</v>
      </c>
      <c r="F951" s="13" t="s">
        <v>165</v>
      </c>
      <c r="G951" s="13" t="s">
        <v>166</v>
      </c>
      <c r="H951" s="13" t="s">
        <v>3611</v>
      </c>
      <c r="I951" s="13" t="s">
        <v>3612</v>
      </c>
      <c r="J951" s="13" t="s">
        <v>220</v>
      </c>
      <c r="K951" s="187" t="s">
        <v>26</v>
      </c>
      <c r="L951" s="302">
        <v>859</v>
      </c>
      <c r="M951" s="12">
        <v>1472</v>
      </c>
      <c r="N951" s="302">
        <f t="shared" si="183"/>
        <v>2331</v>
      </c>
      <c r="O951" s="302">
        <v>859</v>
      </c>
      <c r="P951" s="12">
        <v>1472</v>
      </c>
      <c r="Q951" s="302">
        <f t="shared" si="184"/>
        <v>2331</v>
      </c>
      <c r="R951" s="60" t="s">
        <v>507</v>
      </c>
    </row>
    <row r="952" spans="1:21" s="131" customFormat="1" ht="13.95" customHeight="1">
      <c r="A952" s="66">
        <v>3</v>
      </c>
      <c r="B952" s="58" t="s">
        <v>3348</v>
      </c>
      <c r="C952" s="13" t="s">
        <v>3605</v>
      </c>
      <c r="D952" s="225" t="s">
        <v>3606</v>
      </c>
      <c r="E952" s="13" t="s">
        <v>3613</v>
      </c>
      <c r="F952" s="13" t="s">
        <v>165</v>
      </c>
      <c r="G952" s="13" t="s">
        <v>166</v>
      </c>
      <c r="H952" s="13" t="s">
        <v>3614</v>
      </c>
      <c r="I952" s="13" t="s">
        <v>3615</v>
      </c>
      <c r="J952" s="13" t="s">
        <v>241</v>
      </c>
      <c r="K952" s="187" t="s">
        <v>26</v>
      </c>
      <c r="L952" s="12">
        <v>9693</v>
      </c>
      <c r="M952" s="12">
        <v>0</v>
      </c>
      <c r="N952" s="12">
        <f t="shared" si="183"/>
        <v>9693</v>
      </c>
      <c r="O952" s="12">
        <v>9693</v>
      </c>
      <c r="P952" s="12">
        <v>0</v>
      </c>
      <c r="Q952" s="12">
        <f t="shared" si="184"/>
        <v>9693</v>
      </c>
      <c r="R952" s="60" t="s">
        <v>507</v>
      </c>
    </row>
    <row r="953" spans="1:21" s="131" customFormat="1" ht="13.95" customHeight="1">
      <c r="A953" s="66">
        <v>4</v>
      </c>
      <c r="B953" s="58" t="s">
        <v>3348</v>
      </c>
      <c r="C953" s="13" t="s">
        <v>3605</v>
      </c>
      <c r="D953" s="225" t="s">
        <v>3606</v>
      </c>
      <c r="E953" s="13" t="s">
        <v>3616</v>
      </c>
      <c r="F953" s="13" t="s">
        <v>165</v>
      </c>
      <c r="G953" s="13" t="s">
        <v>166</v>
      </c>
      <c r="H953" s="13" t="s">
        <v>3617</v>
      </c>
      <c r="I953" s="13" t="s">
        <v>3618</v>
      </c>
      <c r="J953" s="13" t="s">
        <v>241</v>
      </c>
      <c r="K953" s="187" t="s">
        <v>26</v>
      </c>
      <c r="L953" s="12">
        <v>147</v>
      </c>
      <c r="M953" s="12">
        <v>0</v>
      </c>
      <c r="N953" s="12">
        <f t="shared" si="183"/>
        <v>147</v>
      </c>
      <c r="O953" s="12">
        <v>147</v>
      </c>
      <c r="P953" s="12">
        <v>0</v>
      </c>
      <c r="Q953" s="12">
        <f t="shared" si="184"/>
        <v>147</v>
      </c>
      <c r="R953" s="60" t="s">
        <v>507</v>
      </c>
    </row>
    <row r="954" spans="1:21" s="131" customFormat="1" ht="13.95" customHeight="1">
      <c r="A954" s="66">
        <v>5</v>
      </c>
      <c r="B954" s="58" t="s">
        <v>3348</v>
      </c>
      <c r="C954" s="13" t="s">
        <v>3605</v>
      </c>
      <c r="D954" s="225" t="s">
        <v>3606</v>
      </c>
      <c r="E954" s="13" t="s">
        <v>3619</v>
      </c>
      <c r="F954" s="13" t="s">
        <v>165</v>
      </c>
      <c r="G954" s="13" t="s">
        <v>166</v>
      </c>
      <c r="H954" s="13" t="s">
        <v>3620</v>
      </c>
      <c r="I954" s="13" t="s">
        <v>3621</v>
      </c>
      <c r="J954" s="63" t="s">
        <v>220</v>
      </c>
      <c r="K954" s="187" t="s">
        <v>18</v>
      </c>
      <c r="L954" s="12">
        <v>1139</v>
      </c>
      <c r="M954" s="12">
        <v>2011</v>
      </c>
      <c r="N954" s="12">
        <f t="shared" si="183"/>
        <v>3150</v>
      </c>
      <c r="O954" s="12">
        <v>1139</v>
      </c>
      <c r="P954" s="12">
        <v>2011</v>
      </c>
      <c r="Q954" s="12">
        <f t="shared" si="184"/>
        <v>3150</v>
      </c>
      <c r="R954" s="60" t="s">
        <v>507</v>
      </c>
    </row>
    <row r="955" spans="1:21" s="131" customFormat="1" ht="13.95" customHeight="1">
      <c r="A955" s="66">
        <v>6</v>
      </c>
      <c r="B955" s="58" t="s">
        <v>3348</v>
      </c>
      <c r="C955" s="13" t="s">
        <v>3605</v>
      </c>
      <c r="D955" s="225" t="s">
        <v>3606</v>
      </c>
      <c r="E955" s="13" t="s">
        <v>2107</v>
      </c>
      <c r="F955" s="13" t="s">
        <v>165</v>
      </c>
      <c r="G955" s="13" t="s">
        <v>166</v>
      </c>
      <c r="H955" s="13" t="s">
        <v>3622</v>
      </c>
      <c r="I955" s="13" t="s">
        <v>3623</v>
      </c>
      <c r="J955" s="63" t="s">
        <v>220</v>
      </c>
      <c r="K955" s="187" t="s">
        <v>43</v>
      </c>
      <c r="L955" s="12">
        <v>234</v>
      </c>
      <c r="M955" s="12">
        <v>555</v>
      </c>
      <c r="N955" s="12">
        <f t="shared" si="183"/>
        <v>789</v>
      </c>
      <c r="O955" s="12">
        <v>234</v>
      </c>
      <c r="P955" s="12">
        <v>555</v>
      </c>
      <c r="Q955" s="12">
        <f t="shared" si="184"/>
        <v>789</v>
      </c>
      <c r="R955" s="60" t="s">
        <v>507</v>
      </c>
    </row>
    <row r="956" spans="1:21" s="131" customFormat="1" ht="13.95" customHeight="1">
      <c r="A956" s="66">
        <v>7</v>
      </c>
      <c r="B956" s="58" t="s">
        <v>3348</v>
      </c>
      <c r="C956" s="13" t="s">
        <v>3624</v>
      </c>
      <c r="D956" s="225" t="s">
        <v>3606</v>
      </c>
      <c r="E956" s="13" t="s">
        <v>489</v>
      </c>
      <c r="F956" s="13" t="s">
        <v>165</v>
      </c>
      <c r="G956" s="13" t="s">
        <v>166</v>
      </c>
      <c r="H956" s="13" t="s">
        <v>3625</v>
      </c>
      <c r="I956" s="13" t="s">
        <v>3626</v>
      </c>
      <c r="J956" s="63" t="s">
        <v>241</v>
      </c>
      <c r="K956" s="187" t="s">
        <v>550</v>
      </c>
      <c r="L956" s="12">
        <v>437</v>
      </c>
      <c r="M956" s="12">
        <v>0</v>
      </c>
      <c r="N956" s="12">
        <f t="shared" si="183"/>
        <v>437</v>
      </c>
      <c r="O956" s="12">
        <v>437</v>
      </c>
      <c r="P956" s="12">
        <v>0</v>
      </c>
      <c r="Q956" s="12">
        <f t="shared" si="184"/>
        <v>437</v>
      </c>
      <c r="R956" s="60" t="s">
        <v>507</v>
      </c>
    </row>
    <row r="957" spans="1:21" s="131" customFormat="1" ht="13.95" customHeight="1">
      <c r="A957" s="66">
        <v>8</v>
      </c>
      <c r="B957" s="58" t="s">
        <v>3348</v>
      </c>
      <c r="C957" s="13" t="s">
        <v>3605</v>
      </c>
      <c r="D957" s="225" t="s">
        <v>3606</v>
      </c>
      <c r="E957" s="58" t="s">
        <v>3627</v>
      </c>
      <c r="F957" s="13" t="s">
        <v>165</v>
      </c>
      <c r="G957" s="13" t="s">
        <v>166</v>
      </c>
      <c r="H957" s="13" t="s">
        <v>3628</v>
      </c>
      <c r="I957" s="13" t="s">
        <v>3629</v>
      </c>
      <c r="J957" s="63" t="s">
        <v>252</v>
      </c>
      <c r="K957" s="187" t="s">
        <v>26</v>
      </c>
      <c r="L957" s="12">
        <v>258</v>
      </c>
      <c r="M957" s="12">
        <v>290</v>
      </c>
      <c r="N957" s="12">
        <f t="shared" si="183"/>
        <v>548</v>
      </c>
      <c r="O957" s="12">
        <v>258</v>
      </c>
      <c r="P957" s="12">
        <v>290</v>
      </c>
      <c r="Q957" s="12">
        <f t="shared" si="184"/>
        <v>548</v>
      </c>
      <c r="R957" s="60" t="s">
        <v>507</v>
      </c>
    </row>
    <row r="958" spans="1:21" s="131" customFormat="1" ht="13.95" customHeight="1">
      <c r="A958" s="66">
        <v>9</v>
      </c>
      <c r="B958" s="58" t="s">
        <v>3348</v>
      </c>
      <c r="C958" s="13" t="s">
        <v>3605</v>
      </c>
      <c r="D958" s="225" t="s">
        <v>3606</v>
      </c>
      <c r="E958" s="58" t="s">
        <v>3630</v>
      </c>
      <c r="F958" s="13" t="s">
        <v>165</v>
      </c>
      <c r="G958" s="13" t="s">
        <v>166</v>
      </c>
      <c r="H958" s="13" t="s">
        <v>3631</v>
      </c>
      <c r="I958" s="13" t="s">
        <v>3632</v>
      </c>
      <c r="J958" s="63" t="s">
        <v>241</v>
      </c>
      <c r="K958" s="187" t="s">
        <v>25</v>
      </c>
      <c r="L958" s="12">
        <v>4397</v>
      </c>
      <c r="M958" s="12">
        <v>0</v>
      </c>
      <c r="N958" s="12">
        <f t="shared" si="183"/>
        <v>4397</v>
      </c>
      <c r="O958" s="12">
        <v>4397</v>
      </c>
      <c r="P958" s="12">
        <v>0</v>
      </c>
      <c r="Q958" s="12">
        <f t="shared" si="184"/>
        <v>4397</v>
      </c>
      <c r="R958" s="60" t="s">
        <v>507</v>
      </c>
    </row>
    <row r="959" spans="1:21" s="131" customFormat="1" ht="13.95" customHeight="1">
      <c r="A959" s="66">
        <v>10</v>
      </c>
      <c r="B959" s="56" t="s">
        <v>3348</v>
      </c>
      <c r="C959" s="13" t="s">
        <v>3633</v>
      </c>
      <c r="D959" s="60" t="s">
        <v>3634</v>
      </c>
      <c r="E959" s="60">
        <v>8</v>
      </c>
      <c r="F959" s="60" t="s">
        <v>165</v>
      </c>
      <c r="G959" s="13" t="s">
        <v>166</v>
      </c>
      <c r="H959" s="13" t="s">
        <v>3635</v>
      </c>
      <c r="I959" s="60">
        <v>11142974</v>
      </c>
      <c r="J959" s="60" t="s">
        <v>241</v>
      </c>
      <c r="K959" s="287">
        <v>16</v>
      </c>
      <c r="L959" s="12">
        <v>13954</v>
      </c>
      <c r="M959" s="12">
        <v>0</v>
      </c>
      <c r="N959" s="12">
        <f t="shared" si="183"/>
        <v>13954</v>
      </c>
      <c r="O959" s="12">
        <v>13954</v>
      </c>
      <c r="P959" s="12">
        <v>0</v>
      </c>
      <c r="Q959" s="12">
        <f t="shared" si="184"/>
        <v>13954</v>
      </c>
      <c r="R959" s="60" t="s">
        <v>507</v>
      </c>
    </row>
    <row r="960" spans="1:21" s="131" customFormat="1" ht="13.95" customHeight="1">
      <c r="A960" s="66">
        <v>11</v>
      </c>
      <c r="B960" s="58" t="s">
        <v>3348</v>
      </c>
      <c r="C960" s="13" t="s">
        <v>3605</v>
      </c>
      <c r="D960" s="225" t="s">
        <v>3606</v>
      </c>
      <c r="E960" s="58" t="s">
        <v>3636</v>
      </c>
      <c r="F960" s="13" t="s">
        <v>165</v>
      </c>
      <c r="G960" s="13" t="s">
        <v>166</v>
      </c>
      <c r="H960" s="13" t="s">
        <v>3637</v>
      </c>
      <c r="I960" s="101" t="s">
        <v>3638</v>
      </c>
      <c r="J960" s="63" t="s">
        <v>241</v>
      </c>
      <c r="K960" s="187" t="s">
        <v>704</v>
      </c>
      <c r="L960" s="12">
        <v>27907</v>
      </c>
      <c r="M960" s="12">
        <v>0</v>
      </c>
      <c r="N960" s="12">
        <f t="shared" si="183"/>
        <v>27907</v>
      </c>
      <c r="O960" s="12">
        <v>27907</v>
      </c>
      <c r="P960" s="12">
        <v>0</v>
      </c>
      <c r="Q960" s="12">
        <f t="shared" si="184"/>
        <v>27907</v>
      </c>
      <c r="R960" s="60" t="s">
        <v>507</v>
      </c>
    </row>
    <row r="961" spans="1:21" s="131" customFormat="1" ht="13.95" customHeight="1">
      <c r="A961" s="380"/>
      <c r="B961" s="381"/>
      <c r="C961" s="381"/>
      <c r="D961" s="381"/>
      <c r="E961" s="381"/>
      <c r="F961" s="381"/>
      <c r="G961" s="381"/>
      <c r="H961" s="381"/>
      <c r="I961" s="381"/>
      <c r="J961" s="381"/>
      <c r="K961" s="382"/>
      <c r="L961" s="303">
        <f t="shared" ref="L961:Q961" si="185">SUM(L950:L960)</f>
        <v>61204</v>
      </c>
      <c r="M961" s="303">
        <f t="shared" si="185"/>
        <v>4328</v>
      </c>
      <c r="N961" s="303">
        <f t="shared" si="185"/>
        <v>65532</v>
      </c>
      <c r="O961" s="303">
        <f t="shared" si="185"/>
        <v>61204</v>
      </c>
      <c r="P961" s="303">
        <f t="shared" si="185"/>
        <v>4328</v>
      </c>
      <c r="Q961" s="303">
        <f t="shared" si="185"/>
        <v>65532</v>
      </c>
      <c r="R961" s="70"/>
      <c r="U961" s="38"/>
    </row>
    <row r="962" spans="1:21" ht="36" customHeight="1">
      <c r="A962" s="304"/>
      <c r="B962" s="304"/>
      <c r="C962" s="304"/>
      <c r="D962" s="304"/>
      <c r="E962" s="304"/>
      <c r="F962" s="304"/>
      <c r="G962" s="304"/>
      <c r="H962" s="304"/>
      <c r="I962" s="304"/>
      <c r="J962" s="304"/>
      <c r="K962" s="304"/>
      <c r="L962" s="304"/>
      <c r="M962" s="304"/>
      <c r="N962" s="304"/>
      <c r="O962" s="304"/>
      <c r="P962" s="304"/>
      <c r="Q962" s="304"/>
    </row>
    <row r="963" spans="1:21" s="131" customFormat="1" ht="31.95" customHeight="1">
      <c r="A963" s="55" t="s">
        <v>5017</v>
      </c>
      <c r="B963" s="374" t="s">
        <v>3639</v>
      </c>
      <c r="C963" s="375"/>
      <c r="D963" s="375"/>
      <c r="E963" s="375"/>
      <c r="F963" s="375"/>
      <c r="G963" s="375"/>
      <c r="H963" s="375"/>
      <c r="I963" s="375"/>
      <c r="J963" s="375"/>
      <c r="K963" s="376"/>
      <c r="L963" s="377" t="s">
        <v>450</v>
      </c>
      <c r="M963" s="377"/>
      <c r="N963" s="377"/>
      <c r="O963" s="377" t="s">
        <v>451</v>
      </c>
      <c r="P963" s="377"/>
      <c r="Q963" s="377"/>
      <c r="R963" s="378" t="s">
        <v>20</v>
      </c>
    </row>
    <row r="964" spans="1:21" s="131" customFormat="1" ht="42" customHeight="1">
      <c r="A964" s="56" t="s">
        <v>7</v>
      </c>
      <c r="B964" s="57" t="s">
        <v>29</v>
      </c>
      <c r="C964" s="57" t="s">
        <v>4</v>
      </c>
      <c r="D964" s="58" t="s">
        <v>5</v>
      </c>
      <c r="E964" s="58" t="s">
        <v>6</v>
      </c>
      <c r="F964" s="58" t="s">
        <v>8</v>
      </c>
      <c r="G964" s="58" t="s">
        <v>9</v>
      </c>
      <c r="H964" s="58" t="s">
        <v>22</v>
      </c>
      <c r="I964" s="58" t="s">
        <v>10</v>
      </c>
      <c r="J964" s="58" t="s">
        <v>11</v>
      </c>
      <c r="K964" s="56" t="s">
        <v>12</v>
      </c>
      <c r="L964" s="62" t="s">
        <v>13</v>
      </c>
      <c r="M964" s="56" t="s">
        <v>14</v>
      </c>
      <c r="N964" s="56" t="s">
        <v>15</v>
      </c>
      <c r="O964" s="62" t="s">
        <v>13</v>
      </c>
      <c r="P964" s="56" t="s">
        <v>14</v>
      </c>
      <c r="Q964" s="195" t="s">
        <v>3</v>
      </c>
      <c r="R964" s="379"/>
    </row>
    <row r="965" spans="1:21" s="131" customFormat="1" ht="13.95" customHeight="1">
      <c r="A965" s="66">
        <v>1</v>
      </c>
      <c r="B965" s="58" t="s">
        <v>3640</v>
      </c>
      <c r="C965" s="13" t="s">
        <v>3641</v>
      </c>
      <c r="D965" s="13" t="s">
        <v>3642</v>
      </c>
      <c r="E965" s="13"/>
      <c r="F965" s="13" t="s">
        <v>165</v>
      </c>
      <c r="G965" s="13" t="s">
        <v>166</v>
      </c>
      <c r="H965" s="13" t="s">
        <v>3643</v>
      </c>
      <c r="I965" s="13" t="s">
        <v>3644</v>
      </c>
      <c r="J965" s="13" t="s">
        <v>241</v>
      </c>
      <c r="K965" s="187" t="s">
        <v>18</v>
      </c>
      <c r="L965" s="302">
        <v>5010</v>
      </c>
      <c r="M965" s="12">
        <v>0</v>
      </c>
      <c r="N965" s="302">
        <f t="shared" ref="N965:N986" si="186">L965+M965</f>
        <v>5010</v>
      </c>
      <c r="O965" s="302">
        <v>5010</v>
      </c>
      <c r="P965" s="12">
        <v>0</v>
      </c>
      <c r="Q965" s="302">
        <f t="shared" ref="Q965:Q986" si="187">O965+P965</f>
        <v>5010</v>
      </c>
      <c r="R965" s="60" t="s">
        <v>507</v>
      </c>
    </row>
    <row r="966" spans="1:21" s="131" customFormat="1" ht="13.95" customHeight="1">
      <c r="A966" s="66">
        <v>2</v>
      </c>
      <c r="B966" s="58" t="s">
        <v>3348</v>
      </c>
      <c r="C966" s="13" t="s">
        <v>3645</v>
      </c>
      <c r="D966" s="13" t="s">
        <v>3382</v>
      </c>
      <c r="E966" s="13"/>
      <c r="F966" s="13" t="s">
        <v>165</v>
      </c>
      <c r="G966" s="13" t="s">
        <v>166</v>
      </c>
      <c r="H966" s="13" t="s">
        <v>3383</v>
      </c>
      <c r="I966" s="13" t="s">
        <v>3646</v>
      </c>
      <c r="J966" s="13" t="s">
        <v>241</v>
      </c>
      <c r="K966" s="187" t="s">
        <v>705</v>
      </c>
      <c r="L966" s="12">
        <v>3915</v>
      </c>
      <c r="M966" s="12">
        <v>0</v>
      </c>
      <c r="N966" s="302">
        <f t="shared" si="186"/>
        <v>3915</v>
      </c>
      <c r="O966" s="12">
        <v>3915</v>
      </c>
      <c r="P966" s="12">
        <v>0</v>
      </c>
      <c r="Q966" s="302">
        <f t="shared" si="187"/>
        <v>3915</v>
      </c>
      <c r="R966" s="60" t="s">
        <v>507</v>
      </c>
    </row>
    <row r="967" spans="1:21" s="131" customFormat="1" ht="13.95" customHeight="1">
      <c r="A967" s="66">
        <v>3</v>
      </c>
      <c r="B967" s="58" t="s">
        <v>3348</v>
      </c>
      <c r="C967" s="13" t="s">
        <v>3641</v>
      </c>
      <c r="D967" s="13" t="s">
        <v>3647</v>
      </c>
      <c r="E967" s="13"/>
      <c r="F967" s="13" t="s">
        <v>165</v>
      </c>
      <c r="G967" s="13" t="s">
        <v>166</v>
      </c>
      <c r="H967" s="13" t="s">
        <v>3648</v>
      </c>
      <c r="I967" s="13" t="s">
        <v>3649</v>
      </c>
      <c r="J967" s="13" t="s">
        <v>241</v>
      </c>
      <c r="K967" s="187">
        <v>1</v>
      </c>
      <c r="L967" s="12">
        <v>1512</v>
      </c>
      <c r="M967" s="12">
        <v>0</v>
      </c>
      <c r="N967" s="302">
        <f t="shared" si="186"/>
        <v>1512</v>
      </c>
      <c r="O967" s="12">
        <v>1512</v>
      </c>
      <c r="P967" s="12">
        <v>0</v>
      </c>
      <c r="Q967" s="302">
        <f t="shared" si="187"/>
        <v>1512</v>
      </c>
      <c r="R967" s="60" t="s">
        <v>507</v>
      </c>
    </row>
    <row r="968" spans="1:21" s="131" customFormat="1" ht="13.95" customHeight="1">
      <c r="A968" s="66">
        <v>4</v>
      </c>
      <c r="B968" s="58" t="s">
        <v>3348</v>
      </c>
      <c r="C968" s="13" t="s">
        <v>3650</v>
      </c>
      <c r="D968" s="13" t="s">
        <v>3651</v>
      </c>
      <c r="E968" s="13" t="s">
        <v>3652</v>
      </c>
      <c r="F968" s="13" t="s">
        <v>165</v>
      </c>
      <c r="G968" s="13" t="s">
        <v>166</v>
      </c>
      <c r="H968" s="13" t="s">
        <v>3653</v>
      </c>
      <c r="I968" s="13" t="s">
        <v>3654</v>
      </c>
      <c r="J968" s="63" t="s">
        <v>241</v>
      </c>
      <c r="K968" s="187" t="s">
        <v>691</v>
      </c>
      <c r="L968" s="12">
        <v>328</v>
      </c>
      <c r="M968" s="12">
        <v>0</v>
      </c>
      <c r="N968" s="302">
        <f t="shared" si="186"/>
        <v>328</v>
      </c>
      <c r="O968" s="12">
        <v>328</v>
      </c>
      <c r="P968" s="12">
        <v>0</v>
      </c>
      <c r="Q968" s="302">
        <f t="shared" si="187"/>
        <v>328</v>
      </c>
      <c r="R968" s="60" t="s">
        <v>507</v>
      </c>
    </row>
    <row r="969" spans="1:21" s="131" customFormat="1" ht="13.95" customHeight="1">
      <c r="A969" s="66">
        <v>5</v>
      </c>
      <c r="B969" s="58" t="s">
        <v>3348</v>
      </c>
      <c r="C969" s="13" t="s">
        <v>3655</v>
      </c>
      <c r="D969" s="13" t="s">
        <v>3656</v>
      </c>
      <c r="E969" s="13"/>
      <c r="F969" s="13" t="s">
        <v>165</v>
      </c>
      <c r="G969" s="13" t="s">
        <v>166</v>
      </c>
      <c r="H969" s="13" t="s">
        <v>3657</v>
      </c>
      <c r="I969" s="13" t="s">
        <v>3658</v>
      </c>
      <c r="J969" s="63" t="s">
        <v>241</v>
      </c>
      <c r="K969" s="187" t="s">
        <v>18</v>
      </c>
      <c r="L969" s="12">
        <v>8628</v>
      </c>
      <c r="M969" s="12">
        <v>0</v>
      </c>
      <c r="N969" s="302">
        <f t="shared" si="186"/>
        <v>8628</v>
      </c>
      <c r="O969" s="12">
        <v>8628</v>
      </c>
      <c r="P969" s="12">
        <v>0</v>
      </c>
      <c r="Q969" s="302">
        <f t="shared" si="187"/>
        <v>8628</v>
      </c>
      <c r="R969" s="60" t="s">
        <v>507</v>
      </c>
    </row>
    <row r="970" spans="1:21" s="131" customFormat="1" ht="13.95" customHeight="1">
      <c r="A970" s="66">
        <v>6</v>
      </c>
      <c r="B970" s="58" t="s">
        <v>3348</v>
      </c>
      <c r="C970" s="13" t="s">
        <v>3659</v>
      </c>
      <c r="D970" s="13" t="s">
        <v>3660</v>
      </c>
      <c r="E970" s="13"/>
      <c r="F970" s="13" t="s">
        <v>165</v>
      </c>
      <c r="G970" s="13" t="s">
        <v>166</v>
      </c>
      <c r="H970" s="13" t="s">
        <v>3661</v>
      </c>
      <c r="I970" s="13" t="s">
        <v>3662</v>
      </c>
      <c r="J970" s="63" t="s">
        <v>241</v>
      </c>
      <c r="K970" s="187" t="s">
        <v>287</v>
      </c>
      <c r="L970" s="12">
        <v>10465</v>
      </c>
      <c r="M970" s="12">
        <v>0</v>
      </c>
      <c r="N970" s="302">
        <f t="shared" si="186"/>
        <v>10465</v>
      </c>
      <c r="O970" s="12">
        <v>10465</v>
      </c>
      <c r="P970" s="12">
        <v>0</v>
      </c>
      <c r="Q970" s="302">
        <f t="shared" si="187"/>
        <v>10465</v>
      </c>
      <c r="R970" s="60" t="s">
        <v>507</v>
      </c>
    </row>
    <row r="971" spans="1:21" s="131" customFormat="1" ht="13.95" customHeight="1">
      <c r="A971" s="66">
        <v>7</v>
      </c>
      <c r="B971" s="58" t="s">
        <v>3348</v>
      </c>
      <c r="C971" s="13"/>
      <c r="D971" s="13" t="s">
        <v>3663</v>
      </c>
      <c r="E971" s="58" t="s">
        <v>43</v>
      </c>
      <c r="F971" s="13" t="s">
        <v>165</v>
      </c>
      <c r="G971" s="13" t="s">
        <v>166</v>
      </c>
      <c r="H971" s="13" t="s">
        <v>3664</v>
      </c>
      <c r="I971" s="13" t="s">
        <v>3665</v>
      </c>
      <c r="J971" s="63" t="s">
        <v>241</v>
      </c>
      <c r="K971" s="187" t="s">
        <v>407</v>
      </c>
      <c r="L971" s="12">
        <v>1</v>
      </c>
      <c r="M971" s="12">
        <v>0</v>
      </c>
      <c r="N971" s="302">
        <f t="shared" si="186"/>
        <v>1</v>
      </c>
      <c r="O971" s="12">
        <v>1</v>
      </c>
      <c r="P971" s="12">
        <v>0</v>
      </c>
      <c r="Q971" s="302">
        <f t="shared" si="187"/>
        <v>1</v>
      </c>
      <c r="R971" s="60" t="s">
        <v>507</v>
      </c>
    </row>
    <row r="972" spans="1:21" s="131" customFormat="1" ht="13.95" customHeight="1">
      <c r="A972" s="66">
        <v>8</v>
      </c>
      <c r="B972" s="58" t="s">
        <v>3348</v>
      </c>
      <c r="C972" s="13" t="s">
        <v>3666</v>
      </c>
      <c r="D972" s="13" t="s">
        <v>3667</v>
      </c>
      <c r="E972" s="58" t="s">
        <v>307</v>
      </c>
      <c r="F972" s="13" t="s">
        <v>165</v>
      </c>
      <c r="G972" s="13" t="s">
        <v>166</v>
      </c>
      <c r="H972" s="13" t="s">
        <v>3668</v>
      </c>
      <c r="I972" s="101" t="s">
        <v>3669</v>
      </c>
      <c r="J972" s="63" t="s">
        <v>241</v>
      </c>
      <c r="K972" s="187" t="s">
        <v>489</v>
      </c>
      <c r="L972" s="12">
        <v>13292</v>
      </c>
      <c r="M972" s="12">
        <v>0</v>
      </c>
      <c r="N972" s="302">
        <f t="shared" si="186"/>
        <v>13292</v>
      </c>
      <c r="O972" s="12">
        <v>13292</v>
      </c>
      <c r="P972" s="12">
        <v>0</v>
      </c>
      <c r="Q972" s="302">
        <f t="shared" si="187"/>
        <v>13292</v>
      </c>
      <c r="R972" s="60" t="s">
        <v>507</v>
      </c>
    </row>
    <row r="973" spans="1:21" s="131" customFormat="1" ht="13.95" customHeight="1">
      <c r="A973" s="66">
        <v>9</v>
      </c>
      <c r="B973" s="58" t="s">
        <v>3348</v>
      </c>
      <c r="C973" s="13" t="s">
        <v>3670</v>
      </c>
      <c r="D973" s="13" t="s">
        <v>3566</v>
      </c>
      <c r="E973" s="13" t="s">
        <v>3652</v>
      </c>
      <c r="F973" s="13" t="s">
        <v>165</v>
      </c>
      <c r="G973" s="13" t="s">
        <v>166</v>
      </c>
      <c r="H973" s="13" t="s">
        <v>3671</v>
      </c>
      <c r="I973" s="101" t="s">
        <v>3672</v>
      </c>
      <c r="J973" s="13" t="s">
        <v>241</v>
      </c>
      <c r="K973" s="150" t="s">
        <v>435</v>
      </c>
      <c r="L973" s="12">
        <v>15445</v>
      </c>
      <c r="M973" s="12">
        <v>0</v>
      </c>
      <c r="N973" s="302">
        <f t="shared" si="186"/>
        <v>15445</v>
      </c>
      <c r="O973" s="12">
        <v>15445</v>
      </c>
      <c r="P973" s="12">
        <v>0</v>
      </c>
      <c r="Q973" s="302">
        <f t="shared" si="187"/>
        <v>15445</v>
      </c>
      <c r="R973" s="60" t="s">
        <v>507</v>
      </c>
    </row>
    <row r="974" spans="1:21" s="131" customFormat="1" ht="13.95" customHeight="1">
      <c r="A974" s="66">
        <v>10</v>
      </c>
      <c r="B974" s="58" t="s">
        <v>3348</v>
      </c>
      <c r="C974" s="13" t="s">
        <v>3673</v>
      </c>
      <c r="D974" s="13" t="s">
        <v>3581</v>
      </c>
      <c r="E974" s="13" t="s">
        <v>3674</v>
      </c>
      <c r="F974" s="13" t="s">
        <v>165</v>
      </c>
      <c r="G974" s="13" t="s">
        <v>166</v>
      </c>
      <c r="H974" s="13" t="s">
        <v>3675</v>
      </c>
      <c r="I974" s="13" t="s">
        <v>3676</v>
      </c>
      <c r="J974" s="13" t="s">
        <v>241</v>
      </c>
      <c r="K974" s="150" t="s">
        <v>307</v>
      </c>
      <c r="L974" s="12">
        <v>294</v>
      </c>
      <c r="M974" s="12">
        <v>0</v>
      </c>
      <c r="N974" s="302">
        <f t="shared" si="186"/>
        <v>294</v>
      </c>
      <c r="O974" s="12">
        <v>294</v>
      </c>
      <c r="P974" s="12">
        <v>0</v>
      </c>
      <c r="Q974" s="302">
        <f t="shared" si="187"/>
        <v>294</v>
      </c>
      <c r="R974" s="60" t="s">
        <v>507</v>
      </c>
    </row>
    <row r="975" spans="1:21" s="131" customFormat="1" ht="13.95" customHeight="1">
      <c r="A975" s="66">
        <v>11</v>
      </c>
      <c r="B975" s="58" t="s">
        <v>3348</v>
      </c>
      <c r="C975" s="13" t="s">
        <v>3641</v>
      </c>
      <c r="D975" s="13" t="s">
        <v>1516</v>
      </c>
      <c r="E975" s="13" t="s">
        <v>3677</v>
      </c>
      <c r="F975" s="13" t="s">
        <v>165</v>
      </c>
      <c r="G975" s="13" t="s">
        <v>166</v>
      </c>
      <c r="H975" s="13" t="s">
        <v>3678</v>
      </c>
      <c r="I975" s="13" t="s">
        <v>3679</v>
      </c>
      <c r="J975" s="13" t="s">
        <v>241</v>
      </c>
      <c r="K975" s="150">
        <v>3</v>
      </c>
      <c r="L975" s="12">
        <v>300</v>
      </c>
      <c r="M975" s="12">
        <v>0</v>
      </c>
      <c r="N975" s="302">
        <f t="shared" si="186"/>
        <v>300</v>
      </c>
      <c r="O975" s="12">
        <v>300</v>
      </c>
      <c r="P975" s="12">
        <v>0</v>
      </c>
      <c r="Q975" s="302">
        <f t="shared" si="187"/>
        <v>300</v>
      </c>
      <c r="R975" s="60" t="s">
        <v>507</v>
      </c>
    </row>
    <row r="976" spans="1:21" s="131" customFormat="1" ht="13.95" customHeight="1">
      <c r="A976" s="66">
        <v>12</v>
      </c>
      <c r="B976" s="58" t="s">
        <v>3348</v>
      </c>
      <c r="C976" s="13" t="s">
        <v>3680</v>
      </c>
      <c r="D976" s="13" t="s">
        <v>3358</v>
      </c>
      <c r="E976" s="13" t="s">
        <v>3681</v>
      </c>
      <c r="F976" s="13" t="s">
        <v>165</v>
      </c>
      <c r="G976" s="13" t="s">
        <v>166</v>
      </c>
      <c r="H976" s="13" t="s">
        <v>3682</v>
      </c>
      <c r="I976" s="13" t="s">
        <v>3683</v>
      </c>
      <c r="J976" s="13" t="s">
        <v>241</v>
      </c>
      <c r="K976" s="150">
        <v>1</v>
      </c>
      <c r="L976" s="12">
        <v>500</v>
      </c>
      <c r="M976" s="12">
        <v>0</v>
      </c>
      <c r="N976" s="302">
        <f t="shared" si="186"/>
        <v>500</v>
      </c>
      <c r="O976" s="12">
        <v>500</v>
      </c>
      <c r="P976" s="12">
        <v>0</v>
      </c>
      <c r="Q976" s="302">
        <f t="shared" si="187"/>
        <v>500</v>
      </c>
      <c r="R976" s="60" t="s">
        <v>507</v>
      </c>
    </row>
    <row r="977" spans="1:21" s="131" customFormat="1" ht="13.95" customHeight="1">
      <c r="A977" s="66">
        <v>13</v>
      </c>
      <c r="B977" s="58" t="s">
        <v>3348</v>
      </c>
      <c r="C977" s="13" t="s">
        <v>3684</v>
      </c>
      <c r="D977" s="13" t="s">
        <v>3685</v>
      </c>
      <c r="E977" s="13" t="s">
        <v>3686</v>
      </c>
      <c r="F977" s="13" t="s">
        <v>165</v>
      </c>
      <c r="G977" s="13" t="s">
        <v>166</v>
      </c>
      <c r="H977" s="13" t="s">
        <v>3687</v>
      </c>
      <c r="I977" s="13" t="s">
        <v>3688</v>
      </c>
      <c r="J977" s="13" t="s">
        <v>241</v>
      </c>
      <c r="K977" s="150">
        <v>10</v>
      </c>
      <c r="L977" s="12">
        <v>3500</v>
      </c>
      <c r="M977" s="12">
        <v>0</v>
      </c>
      <c r="N977" s="302">
        <f t="shared" si="186"/>
        <v>3500</v>
      </c>
      <c r="O977" s="12">
        <v>3500</v>
      </c>
      <c r="P977" s="12">
        <v>0</v>
      </c>
      <c r="Q977" s="302">
        <f t="shared" si="187"/>
        <v>3500</v>
      </c>
      <c r="R977" s="60" t="s">
        <v>507</v>
      </c>
    </row>
    <row r="978" spans="1:21" s="131" customFormat="1" ht="13.95" customHeight="1">
      <c r="A978" s="66">
        <v>14</v>
      </c>
      <c r="B978" s="58" t="s">
        <v>3348</v>
      </c>
      <c r="C978" s="13" t="s">
        <v>3689</v>
      </c>
      <c r="D978" s="13" t="s">
        <v>3690</v>
      </c>
      <c r="E978" s="13"/>
      <c r="F978" s="13" t="s">
        <v>165</v>
      </c>
      <c r="G978" s="13" t="s">
        <v>166</v>
      </c>
      <c r="H978" s="13" t="s">
        <v>3691</v>
      </c>
      <c r="I978" s="13" t="s">
        <v>3692</v>
      </c>
      <c r="J978" s="13" t="s">
        <v>241</v>
      </c>
      <c r="K978" s="150" t="s">
        <v>3693</v>
      </c>
      <c r="L978" s="12">
        <v>413</v>
      </c>
      <c r="M978" s="12">
        <v>0</v>
      </c>
      <c r="N978" s="302">
        <f t="shared" si="186"/>
        <v>413</v>
      </c>
      <c r="O978" s="12">
        <v>413</v>
      </c>
      <c r="P978" s="12">
        <v>0</v>
      </c>
      <c r="Q978" s="302">
        <f t="shared" si="187"/>
        <v>413</v>
      </c>
      <c r="R978" s="60" t="s">
        <v>507</v>
      </c>
    </row>
    <row r="979" spans="1:21" s="131" customFormat="1" ht="13.95" customHeight="1">
      <c r="A979" s="66">
        <v>15</v>
      </c>
      <c r="B979" s="58" t="s">
        <v>3348</v>
      </c>
      <c r="C979" s="13" t="s">
        <v>3694</v>
      </c>
      <c r="D979" s="225" t="s">
        <v>3695</v>
      </c>
      <c r="E979" s="13" t="s">
        <v>3696</v>
      </c>
      <c r="F979" s="13" t="s">
        <v>165</v>
      </c>
      <c r="G979" s="13" t="s">
        <v>166</v>
      </c>
      <c r="H979" s="13" t="s">
        <v>3697</v>
      </c>
      <c r="I979" s="13" t="s">
        <v>3698</v>
      </c>
      <c r="J979" s="13" t="s">
        <v>241</v>
      </c>
      <c r="K979" s="150" t="s">
        <v>691</v>
      </c>
      <c r="L979" s="12">
        <v>721</v>
      </c>
      <c r="M979" s="12">
        <v>0</v>
      </c>
      <c r="N979" s="302">
        <f t="shared" si="186"/>
        <v>721</v>
      </c>
      <c r="O979" s="12">
        <v>721</v>
      </c>
      <c r="P979" s="12">
        <v>0</v>
      </c>
      <c r="Q979" s="302">
        <f t="shared" si="187"/>
        <v>721</v>
      </c>
      <c r="R979" s="60" t="s">
        <v>507</v>
      </c>
    </row>
    <row r="980" spans="1:21" s="131" customFormat="1" ht="13.95" customHeight="1">
      <c r="A980" s="66">
        <v>16</v>
      </c>
      <c r="B980" s="58" t="s">
        <v>3348</v>
      </c>
      <c r="C980" s="13" t="s">
        <v>3699</v>
      </c>
      <c r="D980" s="225" t="s">
        <v>3700</v>
      </c>
      <c r="E980" s="13" t="s">
        <v>3701</v>
      </c>
      <c r="F980" s="13" t="s">
        <v>165</v>
      </c>
      <c r="G980" s="13" t="s">
        <v>166</v>
      </c>
      <c r="H980" s="13" t="s">
        <v>3702</v>
      </c>
      <c r="I980" s="13" t="s">
        <v>3703</v>
      </c>
      <c r="J980" s="13" t="s">
        <v>241</v>
      </c>
      <c r="K980" s="150" t="s">
        <v>435</v>
      </c>
      <c r="L980" s="12">
        <v>6754</v>
      </c>
      <c r="M980" s="12">
        <v>0</v>
      </c>
      <c r="N980" s="302">
        <f t="shared" si="186"/>
        <v>6754</v>
      </c>
      <c r="O980" s="12">
        <v>6754</v>
      </c>
      <c r="P980" s="12">
        <v>0</v>
      </c>
      <c r="Q980" s="302">
        <f t="shared" si="187"/>
        <v>6754</v>
      </c>
      <c r="R980" s="60" t="s">
        <v>507</v>
      </c>
    </row>
    <row r="981" spans="1:21" s="131" customFormat="1" ht="13.95" customHeight="1">
      <c r="A981" s="66">
        <v>17</v>
      </c>
      <c r="B981" s="58" t="s">
        <v>3348</v>
      </c>
      <c r="C981" s="13" t="s">
        <v>3704</v>
      </c>
      <c r="D981" s="225" t="s">
        <v>3700</v>
      </c>
      <c r="E981" s="13" t="s">
        <v>3701</v>
      </c>
      <c r="F981" s="13" t="s">
        <v>165</v>
      </c>
      <c r="G981" s="13" t="s">
        <v>166</v>
      </c>
      <c r="H981" s="13" t="s">
        <v>3705</v>
      </c>
      <c r="I981" s="13" t="s">
        <v>3706</v>
      </c>
      <c r="J981" s="13" t="s">
        <v>241</v>
      </c>
      <c r="K981" s="150" t="s">
        <v>435</v>
      </c>
      <c r="L981" s="12">
        <v>7895</v>
      </c>
      <c r="M981" s="12">
        <v>0</v>
      </c>
      <c r="N981" s="302">
        <f t="shared" si="186"/>
        <v>7895</v>
      </c>
      <c r="O981" s="12">
        <v>7895</v>
      </c>
      <c r="P981" s="12">
        <v>0</v>
      </c>
      <c r="Q981" s="302">
        <f t="shared" si="187"/>
        <v>7895</v>
      </c>
      <c r="R981" s="60" t="s">
        <v>507</v>
      </c>
    </row>
    <row r="982" spans="1:21" s="131" customFormat="1" ht="13.95" customHeight="1">
      <c r="A982" s="66">
        <v>18</v>
      </c>
      <c r="B982" s="58" t="s">
        <v>3348</v>
      </c>
      <c r="C982" s="13" t="s">
        <v>3707</v>
      </c>
      <c r="D982" s="13" t="s">
        <v>3708</v>
      </c>
      <c r="E982" s="13" t="s">
        <v>3709</v>
      </c>
      <c r="F982" s="13" t="s">
        <v>165</v>
      </c>
      <c r="G982" s="13" t="s">
        <v>166</v>
      </c>
      <c r="H982" s="13" t="s">
        <v>3710</v>
      </c>
      <c r="I982" s="13" t="s">
        <v>3711</v>
      </c>
      <c r="J982" s="13" t="s">
        <v>241</v>
      </c>
      <c r="K982" s="150">
        <v>15</v>
      </c>
      <c r="L982" s="12">
        <v>5000</v>
      </c>
      <c r="M982" s="12">
        <v>0</v>
      </c>
      <c r="N982" s="302">
        <f t="shared" si="186"/>
        <v>5000</v>
      </c>
      <c r="O982" s="12">
        <v>5000</v>
      </c>
      <c r="P982" s="12">
        <v>0</v>
      </c>
      <c r="Q982" s="302">
        <f t="shared" si="187"/>
        <v>5000</v>
      </c>
      <c r="R982" s="60" t="s">
        <v>507</v>
      </c>
    </row>
    <row r="983" spans="1:21" s="131" customFormat="1" ht="13.95" customHeight="1">
      <c r="A983" s="66">
        <v>19</v>
      </c>
      <c r="B983" s="305" t="s">
        <v>3348</v>
      </c>
      <c r="C983" s="13" t="s">
        <v>3641</v>
      </c>
      <c r="D983" s="306" t="s">
        <v>3712</v>
      </c>
      <c r="E983" s="13" t="s">
        <v>3713</v>
      </c>
      <c r="F983" s="306" t="s">
        <v>165</v>
      </c>
      <c r="G983" s="13" t="s">
        <v>166</v>
      </c>
      <c r="H983" s="306" t="s">
        <v>3714</v>
      </c>
      <c r="I983" s="13" t="s">
        <v>3715</v>
      </c>
      <c r="J983" s="306" t="s">
        <v>241</v>
      </c>
      <c r="K983" s="150">
        <v>2</v>
      </c>
      <c r="L983" s="302">
        <v>5010</v>
      </c>
      <c r="M983" s="12">
        <v>0</v>
      </c>
      <c r="N983" s="302">
        <f t="shared" si="186"/>
        <v>5010</v>
      </c>
      <c r="O983" s="302">
        <v>5010</v>
      </c>
      <c r="P983" s="12">
        <v>0</v>
      </c>
      <c r="Q983" s="302">
        <f t="shared" si="187"/>
        <v>5010</v>
      </c>
      <c r="R983" s="60" t="s">
        <v>507</v>
      </c>
    </row>
    <row r="984" spans="1:21" s="131" customFormat="1" ht="13.95" customHeight="1">
      <c r="A984" s="60">
        <v>20</v>
      </c>
      <c r="B984" s="58" t="s">
        <v>3348</v>
      </c>
      <c r="C984" s="13" t="s">
        <v>3716</v>
      </c>
      <c r="D984" s="13" t="s">
        <v>1835</v>
      </c>
      <c r="E984" s="13" t="s">
        <v>3717</v>
      </c>
      <c r="F984" s="13" t="s">
        <v>165</v>
      </c>
      <c r="G984" s="13" t="s">
        <v>166</v>
      </c>
      <c r="H984" s="306" t="s">
        <v>3718</v>
      </c>
      <c r="I984" s="13" t="s">
        <v>3719</v>
      </c>
      <c r="J984" s="13" t="s">
        <v>241</v>
      </c>
      <c r="K984" s="150">
        <v>7</v>
      </c>
      <c r="L984" s="12">
        <v>2311</v>
      </c>
      <c r="M984" s="12">
        <v>0</v>
      </c>
      <c r="N984" s="302">
        <f t="shared" si="186"/>
        <v>2311</v>
      </c>
      <c r="O984" s="12">
        <v>2311</v>
      </c>
      <c r="P984" s="12">
        <v>0</v>
      </c>
      <c r="Q984" s="12">
        <f t="shared" si="187"/>
        <v>2311</v>
      </c>
      <c r="R984" s="60" t="s">
        <v>507</v>
      </c>
    </row>
    <row r="985" spans="1:21" s="131" customFormat="1" ht="13.95" customHeight="1">
      <c r="A985" s="60">
        <v>21</v>
      </c>
      <c r="B985" s="58" t="s">
        <v>3348</v>
      </c>
      <c r="C985" s="13" t="s">
        <v>3720</v>
      </c>
      <c r="D985" s="13" t="s">
        <v>3721</v>
      </c>
      <c r="E985" s="13" t="s">
        <v>19</v>
      </c>
      <c r="F985" s="13" t="s">
        <v>165</v>
      </c>
      <c r="G985" s="13" t="s">
        <v>166</v>
      </c>
      <c r="H985" s="134" t="s">
        <v>3722</v>
      </c>
      <c r="I985" s="134" t="s">
        <v>3723</v>
      </c>
      <c r="J985" s="134" t="s">
        <v>241</v>
      </c>
      <c r="K985" s="276">
        <v>15</v>
      </c>
      <c r="L985" s="12">
        <v>7717</v>
      </c>
      <c r="M985" s="97">
        <v>0</v>
      </c>
      <c r="N985" s="17">
        <f t="shared" si="186"/>
        <v>7717</v>
      </c>
      <c r="O985" s="17">
        <v>7717</v>
      </c>
      <c r="P985" s="97">
        <v>0</v>
      </c>
      <c r="Q985" s="17">
        <f t="shared" si="187"/>
        <v>7717</v>
      </c>
      <c r="R985" s="60" t="s">
        <v>507</v>
      </c>
    </row>
    <row r="986" spans="1:21" s="131" customFormat="1" ht="13.95" customHeight="1">
      <c r="A986" s="60">
        <v>22</v>
      </c>
      <c r="B986" s="58" t="s">
        <v>3348</v>
      </c>
      <c r="C986" s="13" t="s">
        <v>3724</v>
      </c>
      <c r="D986" s="13" t="s">
        <v>1835</v>
      </c>
      <c r="E986" s="13" t="s">
        <v>3725</v>
      </c>
      <c r="F986" s="13" t="s">
        <v>165</v>
      </c>
      <c r="G986" s="13" t="s">
        <v>166</v>
      </c>
      <c r="H986" s="134" t="s">
        <v>3726</v>
      </c>
      <c r="I986" s="134" t="s">
        <v>3727</v>
      </c>
      <c r="J986" s="134" t="s">
        <v>444</v>
      </c>
      <c r="K986" s="276">
        <v>90</v>
      </c>
      <c r="L986" s="12">
        <v>25000</v>
      </c>
      <c r="M986" s="97">
        <v>0</v>
      </c>
      <c r="N986" s="17">
        <f t="shared" si="186"/>
        <v>25000</v>
      </c>
      <c r="O986" s="17">
        <v>25000</v>
      </c>
      <c r="P986" s="97">
        <v>0</v>
      </c>
      <c r="Q986" s="17">
        <f t="shared" si="187"/>
        <v>25000</v>
      </c>
      <c r="R986" s="60" t="s">
        <v>507</v>
      </c>
    </row>
    <row r="987" spans="1:21" s="131" customFormat="1" ht="13.95" customHeight="1">
      <c r="A987" s="380"/>
      <c r="B987" s="381"/>
      <c r="C987" s="381"/>
      <c r="D987" s="381"/>
      <c r="E987" s="381"/>
      <c r="F987" s="381"/>
      <c r="G987" s="381"/>
      <c r="H987" s="381"/>
      <c r="I987" s="381"/>
      <c r="J987" s="381"/>
      <c r="K987" s="382"/>
      <c r="L987" s="18">
        <f t="shared" ref="L987:Q987" si="188">SUM(L965:L986)</f>
        <v>124011</v>
      </c>
      <c r="M987" s="18">
        <f t="shared" si="188"/>
        <v>0</v>
      </c>
      <c r="N987" s="18">
        <f t="shared" si="188"/>
        <v>124011</v>
      </c>
      <c r="O987" s="18">
        <f t="shared" si="188"/>
        <v>124011</v>
      </c>
      <c r="P987" s="18">
        <f t="shared" si="188"/>
        <v>0</v>
      </c>
      <c r="Q987" s="18">
        <f t="shared" si="188"/>
        <v>124011</v>
      </c>
      <c r="R987" s="70"/>
      <c r="U987" s="38"/>
    </row>
    <row r="988" spans="1:21" ht="36" customHeight="1">
      <c r="A988" s="80"/>
      <c r="B988" s="80"/>
      <c r="C988" s="80"/>
      <c r="D988" s="80"/>
      <c r="E988" s="80"/>
      <c r="F988" s="80"/>
      <c r="G988" s="80"/>
      <c r="H988" s="80"/>
      <c r="I988" s="80"/>
      <c r="J988" s="80"/>
      <c r="K988" s="80"/>
      <c r="L988" s="80"/>
      <c r="M988" s="80"/>
      <c r="N988" s="80"/>
      <c r="O988" s="80"/>
      <c r="P988" s="80"/>
      <c r="Q988" s="80"/>
    </row>
    <row r="989" spans="1:21" s="131" customFormat="1" ht="31.95" customHeight="1">
      <c r="A989" s="55" t="s">
        <v>5018</v>
      </c>
      <c r="B989" s="374" t="s">
        <v>3728</v>
      </c>
      <c r="C989" s="375"/>
      <c r="D989" s="375"/>
      <c r="E989" s="375"/>
      <c r="F989" s="375"/>
      <c r="G989" s="375"/>
      <c r="H989" s="375"/>
      <c r="I989" s="375"/>
      <c r="J989" s="375"/>
      <c r="K989" s="376"/>
      <c r="L989" s="377" t="s">
        <v>450</v>
      </c>
      <c r="M989" s="377"/>
      <c r="N989" s="377"/>
      <c r="O989" s="377" t="s">
        <v>451</v>
      </c>
      <c r="P989" s="377"/>
      <c r="Q989" s="377"/>
      <c r="R989" s="378" t="s">
        <v>20</v>
      </c>
    </row>
    <row r="990" spans="1:21" s="131" customFormat="1" ht="42" customHeight="1">
      <c r="A990" s="56" t="s">
        <v>7</v>
      </c>
      <c r="B990" s="57" t="s">
        <v>29</v>
      </c>
      <c r="C990" s="57" t="s">
        <v>4</v>
      </c>
      <c r="D990" s="58" t="s">
        <v>5</v>
      </c>
      <c r="E990" s="58" t="s">
        <v>6</v>
      </c>
      <c r="F990" s="58" t="s">
        <v>8</v>
      </c>
      <c r="G990" s="58" t="s">
        <v>9</v>
      </c>
      <c r="H990" s="58" t="s">
        <v>22</v>
      </c>
      <c r="I990" s="58" t="s">
        <v>10</v>
      </c>
      <c r="J990" s="58" t="s">
        <v>11</v>
      </c>
      <c r="K990" s="56" t="s">
        <v>12</v>
      </c>
      <c r="L990" s="62" t="s">
        <v>13</v>
      </c>
      <c r="M990" s="56" t="s">
        <v>14</v>
      </c>
      <c r="N990" s="56" t="s">
        <v>15</v>
      </c>
      <c r="O990" s="62" t="s">
        <v>13</v>
      </c>
      <c r="P990" s="56" t="s">
        <v>14</v>
      </c>
      <c r="Q990" s="195" t="s">
        <v>3</v>
      </c>
      <c r="R990" s="379"/>
    </row>
    <row r="991" spans="1:21" ht="13.95" customHeight="1">
      <c r="A991" s="66">
        <v>1</v>
      </c>
      <c r="B991" s="133" t="s">
        <v>3348</v>
      </c>
      <c r="C991" s="134" t="s">
        <v>310</v>
      </c>
      <c r="D991" s="134" t="s">
        <v>3408</v>
      </c>
      <c r="E991" s="134" t="s">
        <v>728</v>
      </c>
      <c r="F991" s="134" t="s">
        <v>165</v>
      </c>
      <c r="G991" s="134" t="s">
        <v>166</v>
      </c>
      <c r="H991" s="134" t="s">
        <v>3729</v>
      </c>
      <c r="I991" s="134" t="s">
        <v>3730</v>
      </c>
      <c r="J991" s="134" t="s">
        <v>315</v>
      </c>
      <c r="K991" s="307" t="s">
        <v>371</v>
      </c>
      <c r="L991" s="17">
        <v>614</v>
      </c>
      <c r="M991" s="12">
        <v>0</v>
      </c>
      <c r="N991" s="17">
        <f t="shared" ref="N991:N1021" si="189">L991+M991</f>
        <v>614</v>
      </c>
      <c r="O991" s="17">
        <v>614</v>
      </c>
      <c r="P991" s="12">
        <v>0</v>
      </c>
      <c r="Q991" s="17">
        <f t="shared" ref="Q991:Q1021" si="190">O991+P991</f>
        <v>614</v>
      </c>
      <c r="R991" s="60" t="s">
        <v>507</v>
      </c>
    </row>
    <row r="992" spans="1:21" ht="13.95" customHeight="1">
      <c r="A992" s="66">
        <v>2</v>
      </c>
      <c r="B992" s="133" t="s">
        <v>3348</v>
      </c>
      <c r="C992" s="134" t="s">
        <v>310</v>
      </c>
      <c r="D992" s="134" t="s">
        <v>3408</v>
      </c>
      <c r="E992" s="134" t="s">
        <v>705</v>
      </c>
      <c r="F992" s="134" t="s">
        <v>165</v>
      </c>
      <c r="G992" s="134" t="s">
        <v>166</v>
      </c>
      <c r="H992" s="134" t="s">
        <v>3731</v>
      </c>
      <c r="I992" s="134" t="s">
        <v>3732</v>
      </c>
      <c r="J992" s="134" t="s">
        <v>315</v>
      </c>
      <c r="K992" s="307" t="s">
        <v>25</v>
      </c>
      <c r="L992" s="17">
        <v>167</v>
      </c>
      <c r="M992" s="12">
        <v>0</v>
      </c>
      <c r="N992" s="17">
        <f t="shared" si="189"/>
        <v>167</v>
      </c>
      <c r="O992" s="17">
        <v>167</v>
      </c>
      <c r="P992" s="12">
        <v>0</v>
      </c>
      <c r="Q992" s="17">
        <f t="shared" si="190"/>
        <v>167</v>
      </c>
      <c r="R992" s="60" t="s">
        <v>507</v>
      </c>
    </row>
    <row r="993" spans="1:19" ht="13.95" customHeight="1">
      <c r="A993" s="66">
        <v>3</v>
      </c>
      <c r="B993" s="133" t="s">
        <v>3348</v>
      </c>
      <c r="C993" s="134" t="s">
        <v>310</v>
      </c>
      <c r="D993" s="134" t="s">
        <v>3465</v>
      </c>
      <c r="E993" s="134" t="s">
        <v>489</v>
      </c>
      <c r="F993" s="134" t="s">
        <v>165</v>
      </c>
      <c r="G993" s="134" t="s">
        <v>166</v>
      </c>
      <c r="H993" s="134" t="s">
        <v>3733</v>
      </c>
      <c r="I993" s="134" t="s">
        <v>3734</v>
      </c>
      <c r="J993" s="134" t="s">
        <v>315</v>
      </c>
      <c r="K993" s="307" t="s">
        <v>25</v>
      </c>
      <c r="L993" s="17">
        <v>401</v>
      </c>
      <c r="M993" s="12">
        <v>0</v>
      </c>
      <c r="N993" s="17">
        <f t="shared" si="189"/>
        <v>401</v>
      </c>
      <c r="O993" s="17">
        <v>401</v>
      </c>
      <c r="P993" s="12">
        <v>0</v>
      </c>
      <c r="Q993" s="17">
        <f t="shared" si="190"/>
        <v>401</v>
      </c>
      <c r="R993" s="60" t="s">
        <v>507</v>
      </c>
    </row>
    <row r="994" spans="1:19" ht="13.95" customHeight="1">
      <c r="A994" s="66">
        <v>4</v>
      </c>
      <c r="B994" s="133" t="s">
        <v>3348</v>
      </c>
      <c r="C994" s="134" t="s">
        <v>310</v>
      </c>
      <c r="D994" s="134" t="s">
        <v>3735</v>
      </c>
      <c r="E994" s="134" t="s">
        <v>1053</v>
      </c>
      <c r="F994" s="134" t="s">
        <v>165</v>
      </c>
      <c r="G994" s="134" t="s">
        <v>166</v>
      </c>
      <c r="H994" s="134" t="s">
        <v>3736</v>
      </c>
      <c r="I994" s="134" t="s">
        <v>3737</v>
      </c>
      <c r="J994" s="134" t="s">
        <v>315</v>
      </c>
      <c r="K994" s="307">
        <v>23</v>
      </c>
      <c r="L994" s="17">
        <v>1867</v>
      </c>
      <c r="M994" s="12">
        <v>0</v>
      </c>
      <c r="N994" s="17">
        <f t="shared" si="189"/>
        <v>1867</v>
      </c>
      <c r="O994" s="17">
        <v>1867</v>
      </c>
      <c r="P994" s="12">
        <v>0</v>
      </c>
      <c r="Q994" s="17">
        <f t="shared" si="190"/>
        <v>1867</v>
      </c>
      <c r="R994" s="60" t="s">
        <v>507</v>
      </c>
      <c r="S994" s="351" t="s">
        <v>5111</v>
      </c>
    </row>
    <row r="995" spans="1:19" ht="13.95" customHeight="1">
      <c r="A995" s="66">
        <v>5</v>
      </c>
      <c r="B995" s="133" t="s">
        <v>3348</v>
      </c>
      <c r="C995" s="134" t="s">
        <v>310</v>
      </c>
      <c r="D995" s="134" t="s">
        <v>3735</v>
      </c>
      <c r="E995" s="134" t="s">
        <v>3738</v>
      </c>
      <c r="F995" s="134" t="s">
        <v>165</v>
      </c>
      <c r="G995" s="134" t="s">
        <v>166</v>
      </c>
      <c r="H995" s="134" t="s">
        <v>3739</v>
      </c>
      <c r="I995" s="134" t="s">
        <v>3740</v>
      </c>
      <c r="J995" s="134" t="s">
        <v>315</v>
      </c>
      <c r="K995" s="307">
        <v>18</v>
      </c>
      <c r="L995" s="17">
        <v>1867</v>
      </c>
      <c r="M995" s="12">
        <v>0</v>
      </c>
      <c r="N995" s="17">
        <f t="shared" si="189"/>
        <v>1867</v>
      </c>
      <c r="O995" s="17">
        <v>1867</v>
      </c>
      <c r="P995" s="12">
        <v>0</v>
      </c>
      <c r="Q995" s="17">
        <f t="shared" si="190"/>
        <v>1867</v>
      </c>
      <c r="R995" s="60" t="s">
        <v>507</v>
      </c>
      <c r="S995" s="351" t="s">
        <v>5110</v>
      </c>
    </row>
    <row r="996" spans="1:19" ht="13.95" customHeight="1">
      <c r="A996" s="66">
        <v>6</v>
      </c>
      <c r="B996" s="133" t="s">
        <v>3348</v>
      </c>
      <c r="C996" s="134" t="s">
        <v>310</v>
      </c>
      <c r="D996" s="134" t="s">
        <v>3741</v>
      </c>
      <c r="E996" s="134" t="s">
        <v>26</v>
      </c>
      <c r="F996" s="134" t="s">
        <v>165</v>
      </c>
      <c r="G996" s="134" t="s">
        <v>166</v>
      </c>
      <c r="H996" s="134" t="s">
        <v>3742</v>
      </c>
      <c r="I996" s="134" t="s">
        <v>3743</v>
      </c>
      <c r="J996" s="134" t="s">
        <v>315</v>
      </c>
      <c r="K996" s="307" t="s">
        <v>371</v>
      </c>
      <c r="L996" s="17">
        <v>765</v>
      </c>
      <c r="M996" s="12">
        <v>0</v>
      </c>
      <c r="N996" s="17">
        <f t="shared" si="189"/>
        <v>765</v>
      </c>
      <c r="O996" s="17">
        <v>765</v>
      </c>
      <c r="P996" s="12">
        <v>0</v>
      </c>
      <c r="Q996" s="17">
        <f t="shared" si="190"/>
        <v>765</v>
      </c>
      <c r="R996" s="60" t="s">
        <v>507</v>
      </c>
    </row>
    <row r="997" spans="1:19" ht="13.95" customHeight="1">
      <c r="A997" s="66">
        <v>7</v>
      </c>
      <c r="B997" s="133" t="s">
        <v>3348</v>
      </c>
      <c r="C997" s="134" t="s">
        <v>310</v>
      </c>
      <c r="D997" s="134" t="s">
        <v>3447</v>
      </c>
      <c r="E997" s="134" t="s">
        <v>728</v>
      </c>
      <c r="F997" s="134" t="s">
        <v>165</v>
      </c>
      <c r="G997" s="134" t="s">
        <v>166</v>
      </c>
      <c r="H997" s="134" t="s">
        <v>3744</v>
      </c>
      <c r="I997" s="134" t="s">
        <v>3745</v>
      </c>
      <c r="J997" s="134" t="s">
        <v>315</v>
      </c>
      <c r="K997" s="307" t="s">
        <v>407</v>
      </c>
      <c r="L997" s="17">
        <v>484</v>
      </c>
      <c r="M997" s="12">
        <v>0</v>
      </c>
      <c r="N997" s="17">
        <f t="shared" si="189"/>
        <v>484</v>
      </c>
      <c r="O997" s="17">
        <v>484</v>
      </c>
      <c r="P997" s="12">
        <v>0</v>
      </c>
      <c r="Q997" s="17">
        <f t="shared" si="190"/>
        <v>484</v>
      </c>
      <c r="R997" s="60" t="s">
        <v>507</v>
      </c>
    </row>
    <row r="998" spans="1:19" ht="13.95" customHeight="1">
      <c r="A998" s="66">
        <v>8</v>
      </c>
      <c r="B998" s="133" t="s">
        <v>3348</v>
      </c>
      <c r="C998" s="134" t="s">
        <v>310</v>
      </c>
      <c r="D998" s="134" t="s">
        <v>3746</v>
      </c>
      <c r="E998" s="134" t="s">
        <v>3747</v>
      </c>
      <c r="F998" s="134" t="s">
        <v>165</v>
      </c>
      <c r="G998" s="134" t="s">
        <v>166</v>
      </c>
      <c r="H998" s="134" t="s">
        <v>3748</v>
      </c>
      <c r="I998" s="134" t="s">
        <v>3749</v>
      </c>
      <c r="J998" s="134" t="s">
        <v>315</v>
      </c>
      <c r="K998" s="307" t="s">
        <v>407</v>
      </c>
      <c r="L998" s="17">
        <v>1153</v>
      </c>
      <c r="M998" s="12">
        <v>0</v>
      </c>
      <c r="N998" s="17">
        <f t="shared" si="189"/>
        <v>1153</v>
      </c>
      <c r="O998" s="17">
        <v>1153</v>
      </c>
      <c r="P998" s="12">
        <v>0</v>
      </c>
      <c r="Q998" s="17">
        <f t="shared" si="190"/>
        <v>1153</v>
      </c>
      <c r="R998" s="60" t="s">
        <v>507</v>
      </c>
    </row>
    <row r="999" spans="1:19" ht="13.95" customHeight="1">
      <c r="A999" s="66">
        <v>9</v>
      </c>
      <c r="B999" s="133" t="s">
        <v>3348</v>
      </c>
      <c r="C999" s="134" t="s">
        <v>310</v>
      </c>
      <c r="D999" s="134" t="s">
        <v>3750</v>
      </c>
      <c r="E999" s="134" t="s">
        <v>18</v>
      </c>
      <c r="F999" s="134" t="s">
        <v>165</v>
      </c>
      <c r="G999" s="134" t="s">
        <v>166</v>
      </c>
      <c r="H999" s="134" t="s">
        <v>3751</v>
      </c>
      <c r="I999" s="134" t="s">
        <v>3752</v>
      </c>
      <c r="J999" s="134" t="s">
        <v>315</v>
      </c>
      <c r="K999" s="307" t="s">
        <v>371</v>
      </c>
      <c r="L999" s="17">
        <v>70</v>
      </c>
      <c r="M999" s="12">
        <v>0</v>
      </c>
      <c r="N999" s="17">
        <f t="shared" si="189"/>
        <v>70</v>
      </c>
      <c r="O999" s="17">
        <v>70</v>
      </c>
      <c r="P999" s="12">
        <v>0</v>
      </c>
      <c r="Q999" s="17">
        <f t="shared" si="190"/>
        <v>70</v>
      </c>
      <c r="R999" s="60" t="s">
        <v>507</v>
      </c>
    </row>
    <row r="1000" spans="1:19" ht="13.95" customHeight="1">
      <c r="A1000" s="66">
        <v>10</v>
      </c>
      <c r="B1000" s="133" t="s">
        <v>3348</v>
      </c>
      <c r="C1000" s="134" t="s">
        <v>310</v>
      </c>
      <c r="D1000" s="134" t="s">
        <v>3753</v>
      </c>
      <c r="E1000" s="134" t="s">
        <v>489</v>
      </c>
      <c r="F1000" s="134" t="s">
        <v>165</v>
      </c>
      <c r="G1000" s="134" t="s">
        <v>166</v>
      </c>
      <c r="H1000" s="134" t="s">
        <v>3754</v>
      </c>
      <c r="I1000" s="134" t="s">
        <v>3755</v>
      </c>
      <c r="J1000" s="134" t="s">
        <v>315</v>
      </c>
      <c r="K1000" s="307" t="s">
        <v>18</v>
      </c>
      <c r="L1000" s="17">
        <v>1928</v>
      </c>
      <c r="M1000" s="12">
        <v>0</v>
      </c>
      <c r="N1000" s="17">
        <f t="shared" si="189"/>
        <v>1928</v>
      </c>
      <c r="O1000" s="17">
        <v>1928</v>
      </c>
      <c r="P1000" s="12">
        <v>0</v>
      </c>
      <c r="Q1000" s="17">
        <f t="shared" si="190"/>
        <v>1928</v>
      </c>
      <c r="R1000" s="60" t="s">
        <v>507</v>
      </c>
    </row>
    <row r="1001" spans="1:19" ht="13.95" customHeight="1">
      <c r="A1001" s="66">
        <v>11</v>
      </c>
      <c r="B1001" s="133" t="s">
        <v>3348</v>
      </c>
      <c r="C1001" s="134" t="s">
        <v>310</v>
      </c>
      <c r="D1001" s="134" t="s">
        <v>3756</v>
      </c>
      <c r="E1001" s="134" t="s">
        <v>364</v>
      </c>
      <c r="F1001" s="134" t="s">
        <v>165</v>
      </c>
      <c r="G1001" s="134" t="s">
        <v>166</v>
      </c>
      <c r="H1001" s="134" t="s">
        <v>3757</v>
      </c>
      <c r="I1001" s="134" t="s">
        <v>3758</v>
      </c>
      <c r="J1001" s="134" t="s">
        <v>315</v>
      </c>
      <c r="K1001" s="307" t="s">
        <v>371</v>
      </c>
      <c r="L1001" s="17">
        <v>1535</v>
      </c>
      <c r="M1001" s="12">
        <v>0</v>
      </c>
      <c r="N1001" s="17">
        <f t="shared" si="189"/>
        <v>1535</v>
      </c>
      <c r="O1001" s="17">
        <v>1535</v>
      </c>
      <c r="P1001" s="12">
        <v>0</v>
      </c>
      <c r="Q1001" s="17">
        <f t="shared" si="190"/>
        <v>1535</v>
      </c>
      <c r="R1001" s="60" t="s">
        <v>507</v>
      </c>
    </row>
    <row r="1002" spans="1:19" ht="13.95" customHeight="1">
      <c r="A1002" s="66">
        <v>12</v>
      </c>
      <c r="B1002" s="133" t="s">
        <v>3348</v>
      </c>
      <c r="C1002" s="134" t="s">
        <v>310</v>
      </c>
      <c r="D1002" s="134" t="s">
        <v>3759</v>
      </c>
      <c r="E1002" s="134" t="s">
        <v>1150</v>
      </c>
      <c r="F1002" s="134" t="s">
        <v>165</v>
      </c>
      <c r="G1002" s="134" t="s">
        <v>166</v>
      </c>
      <c r="H1002" s="134" t="s">
        <v>3760</v>
      </c>
      <c r="I1002" s="134" t="s">
        <v>3761</v>
      </c>
      <c r="J1002" s="134" t="s">
        <v>315</v>
      </c>
      <c r="K1002" s="307" t="s">
        <v>25</v>
      </c>
      <c r="L1002" s="97">
        <v>987</v>
      </c>
      <c r="M1002" s="12">
        <v>0</v>
      </c>
      <c r="N1002" s="17">
        <f t="shared" si="189"/>
        <v>987</v>
      </c>
      <c r="O1002" s="97">
        <v>987</v>
      </c>
      <c r="P1002" s="12">
        <v>0</v>
      </c>
      <c r="Q1002" s="17">
        <f t="shared" si="190"/>
        <v>987</v>
      </c>
      <c r="R1002" s="60" t="s">
        <v>507</v>
      </c>
    </row>
    <row r="1003" spans="1:19" ht="13.95" customHeight="1">
      <c r="A1003" s="66">
        <v>13</v>
      </c>
      <c r="B1003" s="133" t="s">
        <v>3348</v>
      </c>
      <c r="C1003" s="134" t="s">
        <v>310</v>
      </c>
      <c r="D1003" s="134" t="s">
        <v>3762</v>
      </c>
      <c r="E1003" s="134" t="s">
        <v>925</v>
      </c>
      <c r="F1003" s="134" t="s">
        <v>165</v>
      </c>
      <c r="G1003" s="134" t="s">
        <v>166</v>
      </c>
      <c r="H1003" s="134" t="s">
        <v>3763</v>
      </c>
      <c r="I1003" s="134" t="s">
        <v>3764</v>
      </c>
      <c r="J1003" s="134" t="s">
        <v>315</v>
      </c>
      <c r="K1003" s="307" t="s">
        <v>371</v>
      </c>
      <c r="L1003" s="97">
        <v>696</v>
      </c>
      <c r="M1003" s="12">
        <v>0</v>
      </c>
      <c r="N1003" s="17">
        <f t="shared" si="189"/>
        <v>696</v>
      </c>
      <c r="O1003" s="97">
        <v>696</v>
      </c>
      <c r="P1003" s="12">
        <v>0</v>
      </c>
      <c r="Q1003" s="17">
        <f t="shared" si="190"/>
        <v>696</v>
      </c>
      <c r="R1003" s="60" t="s">
        <v>507</v>
      </c>
    </row>
    <row r="1004" spans="1:19" ht="13.95" customHeight="1">
      <c r="A1004" s="66">
        <v>14</v>
      </c>
      <c r="B1004" s="133" t="s">
        <v>3348</v>
      </c>
      <c r="C1004" s="134" t="s">
        <v>310</v>
      </c>
      <c r="D1004" s="134" t="s">
        <v>3765</v>
      </c>
      <c r="E1004" s="134" t="s">
        <v>728</v>
      </c>
      <c r="F1004" s="134" t="s">
        <v>165</v>
      </c>
      <c r="G1004" s="134" t="s">
        <v>166</v>
      </c>
      <c r="H1004" s="134" t="s">
        <v>3766</v>
      </c>
      <c r="I1004" s="134" t="s">
        <v>3767</v>
      </c>
      <c r="J1004" s="134" t="s">
        <v>315</v>
      </c>
      <c r="K1004" s="307" t="s">
        <v>43</v>
      </c>
      <c r="L1004" s="17">
        <v>496</v>
      </c>
      <c r="M1004" s="12">
        <v>0</v>
      </c>
      <c r="N1004" s="17">
        <f t="shared" si="189"/>
        <v>496</v>
      </c>
      <c r="O1004" s="17">
        <v>496</v>
      </c>
      <c r="P1004" s="12">
        <v>0</v>
      </c>
      <c r="Q1004" s="17">
        <f t="shared" si="190"/>
        <v>496</v>
      </c>
      <c r="R1004" s="60" t="s">
        <v>507</v>
      </c>
    </row>
    <row r="1005" spans="1:19" ht="13.95" customHeight="1">
      <c r="A1005" s="66">
        <v>15</v>
      </c>
      <c r="B1005" s="133" t="s">
        <v>3348</v>
      </c>
      <c r="C1005" s="134" t="s">
        <v>310</v>
      </c>
      <c r="D1005" s="134" t="s">
        <v>3768</v>
      </c>
      <c r="E1005" s="134" t="s">
        <v>414</v>
      </c>
      <c r="F1005" s="134" t="s">
        <v>165</v>
      </c>
      <c r="G1005" s="134" t="s">
        <v>166</v>
      </c>
      <c r="H1005" s="134" t="s">
        <v>3769</v>
      </c>
      <c r="I1005" s="134" t="s">
        <v>3770</v>
      </c>
      <c r="J1005" s="134" t="s">
        <v>315</v>
      </c>
      <c r="K1005" s="307" t="s">
        <v>25</v>
      </c>
      <c r="L1005" s="17">
        <v>152</v>
      </c>
      <c r="M1005" s="12">
        <v>0</v>
      </c>
      <c r="N1005" s="17">
        <f t="shared" si="189"/>
        <v>152</v>
      </c>
      <c r="O1005" s="17">
        <v>152</v>
      </c>
      <c r="P1005" s="12">
        <v>0</v>
      </c>
      <c r="Q1005" s="17">
        <f t="shared" si="190"/>
        <v>152</v>
      </c>
      <c r="R1005" s="60" t="s">
        <v>507</v>
      </c>
    </row>
    <row r="1006" spans="1:19" ht="13.95" customHeight="1">
      <c r="A1006" s="66">
        <v>16</v>
      </c>
      <c r="B1006" s="133" t="s">
        <v>3348</v>
      </c>
      <c r="C1006" s="134" t="s">
        <v>310</v>
      </c>
      <c r="D1006" s="134" t="s">
        <v>3771</v>
      </c>
      <c r="E1006" s="134" t="s">
        <v>495</v>
      </c>
      <c r="F1006" s="134" t="s">
        <v>165</v>
      </c>
      <c r="G1006" s="134" t="s">
        <v>166</v>
      </c>
      <c r="H1006" s="134" t="s">
        <v>3772</v>
      </c>
      <c r="I1006" s="134" t="s">
        <v>3773</v>
      </c>
      <c r="J1006" s="134" t="s">
        <v>315</v>
      </c>
      <c r="K1006" s="307" t="s">
        <v>18</v>
      </c>
      <c r="L1006" s="17">
        <v>851</v>
      </c>
      <c r="M1006" s="12">
        <v>0</v>
      </c>
      <c r="N1006" s="17">
        <f t="shared" si="189"/>
        <v>851</v>
      </c>
      <c r="O1006" s="17">
        <v>851</v>
      </c>
      <c r="P1006" s="12">
        <v>0</v>
      </c>
      <c r="Q1006" s="17">
        <f t="shared" si="190"/>
        <v>851</v>
      </c>
      <c r="R1006" s="60" t="s">
        <v>507</v>
      </c>
    </row>
    <row r="1007" spans="1:19" ht="13.95" customHeight="1">
      <c r="A1007" s="66">
        <v>17</v>
      </c>
      <c r="B1007" s="133" t="s">
        <v>3348</v>
      </c>
      <c r="C1007" s="134" t="s">
        <v>310</v>
      </c>
      <c r="D1007" s="134" t="s">
        <v>3774</v>
      </c>
      <c r="E1007" s="134" t="s">
        <v>25</v>
      </c>
      <c r="F1007" s="134" t="s">
        <v>165</v>
      </c>
      <c r="G1007" s="134" t="s">
        <v>166</v>
      </c>
      <c r="H1007" s="134" t="s">
        <v>3775</v>
      </c>
      <c r="I1007" s="134" t="s">
        <v>3776</v>
      </c>
      <c r="J1007" s="134" t="s">
        <v>315</v>
      </c>
      <c r="K1007" s="307" t="s">
        <v>371</v>
      </c>
      <c r="L1007" s="97">
        <v>405</v>
      </c>
      <c r="M1007" s="12">
        <v>0</v>
      </c>
      <c r="N1007" s="17">
        <f t="shared" si="189"/>
        <v>405</v>
      </c>
      <c r="O1007" s="97">
        <v>405</v>
      </c>
      <c r="P1007" s="12">
        <v>0</v>
      </c>
      <c r="Q1007" s="17">
        <f t="shared" si="190"/>
        <v>405</v>
      </c>
      <c r="R1007" s="60" t="s">
        <v>507</v>
      </c>
    </row>
    <row r="1008" spans="1:19" ht="13.95" customHeight="1">
      <c r="A1008" s="66">
        <v>18</v>
      </c>
      <c r="B1008" s="133" t="s">
        <v>3348</v>
      </c>
      <c r="C1008" s="134" t="s">
        <v>310</v>
      </c>
      <c r="D1008" s="134" t="s">
        <v>3777</v>
      </c>
      <c r="E1008" s="134" t="s">
        <v>26</v>
      </c>
      <c r="F1008" s="134" t="s">
        <v>165</v>
      </c>
      <c r="G1008" s="134" t="s">
        <v>166</v>
      </c>
      <c r="H1008" s="134" t="s">
        <v>3778</v>
      </c>
      <c r="I1008" s="134" t="s">
        <v>3779</v>
      </c>
      <c r="J1008" s="134" t="s">
        <v>315</v>
      </c>
      <c r="K1008" s="307" t="s">
        <v>371</v>
      </c>
      <c r="L1008" s="17">
        <v>100</v>
      </c>
      <c r="M1008" s="12">
        <v>0</v>
      </c>
      <c r="N1008" s="17">
        <f t="shared" si="189"/>
        <v>100</v>
      </c>
      <c r="O1008" s="17">
        <v>100</v>
      </c>
      <c r="P1008" s="12">
        <v>0</v>
      </c>
      <c r="Q1008" s="17">
        <f t="shared" si="190"/>
        <v>100</v>
      </c>
      <c r="R1008" s="60" t="s">
        <v>507</v>
      </c>
    </row>
    <row r="1009" spans="1:21" ht="13.95" customHeight="1">
      <c r="A1009" s="66">
        <v>10</v>
      </c>
      <c r="B1009" s="133" t="s">
        <v>3348</v>
      </c>
      <c r="C1009" s="134" t="s">
        <v>310</v>
      </c>
      <c r="D1009" s="134" t="s">
        <v>3777</v>
      </c>
      <c r="E1009" s="134" t="s">
        <v>26</v>
      </c>
      <c r="F1009" s="134" t="s">
        <v>165</v>
      </c>
      <c r="G1009" s="134" t="s">
        <v>166</v>
      </c>
      <c r="H1009" s="134" t="s">
        <v>3780</v>
      </c>
      <c r="I1009" s="134" t="s">
        <v>3781</v>
      </c>
      <c r="J1009" s="134" t="s">
        <v>315</v>
      </c>
      <c r="K1009" s="307" t="s">
        <v>25</v>
      </c>
      <c r="L1009" s="17">
        <v>385</v>
      </c>
      <c r="M1009" s="12">
        <v>0</v>
      </c>
      <c r="N1009" s="17">
        <f t="shared" si="189"/>
        <v>385</v>
      </c>
      <c r="O1009" s="17">
        <v>385</v>
      </c>
      <c r="P1009" s="12">
        <v>0</v>
      </c>
      <c r="Q1009" s="17">
        <f t="shared" si="190"/>
        <v>385</v>
      </c>
      <c r="R1009" s="60" t="s">
        <v>507</v>
      </c>
    </row>
    <row r="1010" spans="1:21" ht="13.95" customHeight="1">
      <c r="A1010" s="66">
        <v>20</v>
      </c>
      <c r="B1010" s="133" t="s">
        <v>3348</v>
      </c>
      <c r="C1010" s="134" t="s">
        <v>310</v>
      </c>
      <c r="D1010" s="134" t="s">
        <v>3777</v>
      </c>
      <c r="E1010" s="134" t="s">
        <v>18</v>
      </c>
      <c r="F1010" s="134" t="s">
        <v>165</v>
      </c>
      <c r="G1010" s="134" t="s">
        <v>166</v>
      </c>
      <c r="H1010" s="134" t="s">
        <v>3782</v>
      </c>
      <c r="I1010" s="134" t="s">
        <v>3770</v>
      </c>
      <c r="J1010" s="134" t="s">
        <v>315</v>
      </c>
      <c r="K1010" s="307" t="s">
        <v>371</v>
      </c>
      <c r="L1010" s="97">
        <v>718</v>
      </c>
      <c r="M1010" s="12">
        <v>0</v>
      </c>
      <c r="N1010" s="17">
        <f t="shared" si="189"/>
        <v>718</v>
      </c>
      <c r="O1010" s="97">
        <v>718</v>
      </c>
      <c r="P1010" s="12">
        <v>0</v>
      </c>
      <c r="Q1010" s="17">
        <f t="shared" si="190"/>
        <v>718</v>
      </c>
      <c r="R1010" s="60" t="s">
        <v>507</v>
      </c>
    </row>
    <row r="1011" spans="1:21" ht="13.95" customHeight="1">
      <c r="A1011" s="66">
        <v>21</v>
      </c>
      <c r="B1011" s="133" t="s">
        <v>3348</v>
      </c>
      <c r="C1011" s="134" t="s">
        <v>310</v>
      </c>
      <c r="D1011" s="134" t="s">
        <v>3777</v>
      </c>
      <c r="E1011" s="134" t="s">
        <v>704</v>
      </c>
      <c r="F1011" s="134" t="s">
        <v>165</v>
      </c>
      <c r="G1011" s="134" t="s">
        <v>166</v>
      </c>
      <c r="H1011" s="134" t="s">
        <v>3783</v>
      </c>
      <c r="I1011" s="134" t="s">
        <v>3773</v>
      </c>
      <c r="J1011" s="134" t="s">
        <v>315</v>
      </c>
      <c r="K1011" s="307">
        <v>4</v>
      </c>
      <c r="L1011" s="17">
        <v>264</v>
      </c>
      <c r="M1011" s="12">
        <v>0</v>
      </c>
      <c r="N1011" s="17">
        <f t="shared" si="189"/>
        <v>264</v>
      </c>
      <c r="O1011" s="17">
        <v>264</v>
      </c>
      <c r="P1011" s="12">
        <v>0</v>
      </c>
      <c r="Q1011" s="17">
        <f t="shared" si="190"/>
        <v>264</v>
      </c>
      <c r="R1011" s="60" t="s">
        <v>507</v>
      </c>
    </row>
    <row r="1012" spans="1:21" ht="13.95" customHeight="1">
      <c r="A1012" s="66">
        <v>22</v>
      </c>
      <c r="B1012" s="133" t="s">
        <v>3348</v>
      </c>
      <c r="C1012" s="134" t="s">
        <v>310</v>
      </c>
      <c r="D1012" s="134" t="s">
        <v>3777</v>
      </c>
      <c r="E1012" s="134" t="s">
        <v>704</v>
      </c>
      <c r="F1012" s="134" t="s">
        <v>165</v>
      </c>
      <c r="G1012" s="134" t="s">
        <v>166</v>
      </c>
      <c r="H1012" s="134" t="s">
        <v>3784</v>
      </c>
      <c r="I1012" s="134" t="s">
        <v>3785</v>
      </c>
      <c r="J1012" s="134" t="s">
        <v>315</v>
      </c>
      <c r="K1012" s="307">
        <v>3</v>
      </c>
      <c r="L1012" s="97">
        <v>94</v>
      </c>
      <c r="M1012" s="12">
        <v>0</v>
      </c>
      <c r="N1012" s="17">
        <f t="shared" si="189"/>
        <v>94</v>
      </c>
      <c r="O1012" s="97">
        <v>94</v>
      </c>
      <c r="P1012" s="12">
        <v>0</v>
      </c>
      <c r="Q1012" s="17">
        <f t="shared" si="190"/>
        <v>94</v>
      </c>
      <c r="R1012" s="60" t="s">
        <v>507</v>
      </c>
    </row>
    <row r="1013" spans="1:21" ht="13.95" customHeight="1">
      <c r="A1013" s="66">
        <v>23</v>
      </c>
      <c r="B1013" s="133" t="s">
        <v>3348</v>
      </c>
      <c r="C1013" s="134" t="s">
        <v>310</v>
      </c>
      <c r="D1013" s="134" t="s">
        <v>3786</v>
      </c>
      <c r="E1013" s="134" t="s">
        <v>728</v>
      </c>
      <c r="F1013" s="134" t="s">
        <v>165</v>
      </c>
      <c r="G1013" s="134" t="s">
        <v>166</v>
      </c>
      <c r="H1013" s="134" t="s">
        <v>3787</v>
      </c>
      <c r="I1013" s="134" t="s">
        <v>3788</v>
      </c>
      <c r="J1013" s="134" t="s">
        <v>315</v>
      </c>
      <c r="K1013" s="307" t="s">
        <v>25</v>
      </c>
      <c r="L1013" s="17">
        <v>799</v>
      </c>
      <c r="M1013" s="12">
        <v>0</v>
      </c>
      <c r="N1013" s="17">
        <f t="shared" si="189"/>
        <v>799</v>
      </c>
      <c r="O1013" s="17">
        <v>799</v>
      </c>
      <c r="P1013" s="12">
        <v>0</v>
      </c>
      <c r="Q1013" s="17">
        <f t="shared" si="190"/>
        <v>799</v>
      </c>
      <c r="R1013" s="60" t="s">
        <v>507</v>
      </c>
    </row>
    <row r="1014" spans="1:21" ht="13.95" customHeight="1">
      <c r="A1014" s="66">
        <v>24</v>
      </c>
      <c r="B1014" s="133" t="s">
        <v>3348</v>
      </c>
      <c r="C1014" s="134" t="s">
        <v>310</v>
      </c>
      <c r="D1014" s="134" t="s">
        <v>3786</v>
      </c>
      <c r="E1014" s="134" t="s">
        <v>704</v>
      </c>
      <c r="F1014" s="134" t="s">
        <v>165</v>
      </c>
      <c r="G1014" s="134" t="s">
        <v>166</v>
      </c>
      <c r="H1014" s="134" t="s">
        <v>3789</v>
      </c>
      <c r="I1014" s="134" t="s">
        <v>3790</v>
      </c>
      <c r="J1014" s="134" t="s">
        <v>315</v>
      </c>
      <c r="K1014" s="307" t="s">
        <v>25</v>
      </c>
      <c r="L1014" s="17">
        <v>63</v>
      </c>
      <c r="M1014" s="12">
        <v>0</v>
      </c>
      <c r="N1014" s="17">
        <f t="shared" si="189"/>
        <v>63</v>
      </c>
      <c r="O1014" s="17">
        <v>63</v>
      </c>
      <c r="P1014" s="12">
        <v>0</v>
      </c>
      <c r="Q1014" s="17">
        <f t="shared" si="190"/>
        <v>63</v>
      </c>
      <c r="R1014" s="60" t="s">
        <v>507</v>
      </c>
    </row>
    <row r="1015" spans="1:21" ht="13.95" customHeight="1">
      <c r="A1015" s="66">
        <v>25</v>
      </c>
      <c r="B1015" s="133" t="s">
        <v>3348</v>
      </c>
      <c r="C1015" s="134" t="s">
        <v>310</v>
      </c>
      <c r="D1015" s="134" t="s">
        <v>3358</v>
      </c>
      <c r="E1015" s="134" t="s">
        <v>25</v>
      </c>
      <c r="F1015" s="134" t="s">
        <v>165</v>
      </c>
      <c r="G1015" s="134" t="s">
        <v>166</v>
      </c>
      <c r="H1015" s="134" t="s">
        <v>3791</v>
      </c>
      <c r="I1015" s="134" t="s">
        <v>3792</v>
      </c>
      <c r="J1015" s="134" t="s">
        <v>315</v>
      </c>
      <c r="K1015" s="307" t="s">
        <v>25</v>
      </c>
      <c r="L1015" s="17">
        <v>1156</v>
      </c>
      <c r="M1015" s="12">
        <v>0</v>
      </c>
      <c r="N1015" s="17">
        <f t="shared" si="189"/>
        <v>1156</v>
      </c>
      <c r="O1015" s="17">
        <v>1156</v>
      </c>
      <c r="P1015" s="12">
        <v>0</v>
      </c>
      <c r="Q1015" s="17">
        <f t="shared" si="190"/>
        <v>1156</v>
      </c>
      <c r="R1015" s="60" t="s">
        <v>507</v>
      </c>
    </row>
    <row r="1016" spans="1:21" ht="13.95" customHeight="1">
      <c r="A1016" s="66">
        <v>26</v>
      </c>
      <c r="B1016" s="133" t="s">
        <v>3348</v>
      </c>
      <c r="C1016" s="134" t="s">
        <v>310</v>
      </c>
      <c r="D1016" s="134" t="s">
        <v>3358</v>
      </c>
      <c r="E1016" s="134" t="s">
        <v>307</v>
      </c>
      <c r="F1016" s="134" t="s">
        <v>165</v>
      </c>
      <c r="G1016" s="134" t="s">
        <v>166</v>
      </c>
      <c r="H1016" s="134" t="s">
        <v>3793</v>
      </c>
      <c r="I1016" s="134" t="s">
        <v>3794</v>
      </c>
      <c r="J1016" s="134" t="s">
        <v>315</v>
      </c>
      <c r="K1016" s="307" t="s">
        <v>18</v>
      </c>
      <c r="L1016" s="17">
        <v>2735</v>
      </c>
      <c r="M1016" s="12">
        <v>0</v>
      </c>
      <c r="N1016" s="17">
        <f t="shared" si="189"/>
        <v>2735</v>
      </c>
      <c r="O1016" s="17">
        <v>2735</v>
      </c>
      <c r="P1016" s="12">
        <v>0</v>
      </c>
      <c r="Q1016" s="17">
        <f t="shared" si="190"/>
        <v>2735</v>
      </c>
      <c r="R1016" s="60" t="s">
        <v>507</v>
      </c>
    </row>
    <row r="1017" spans="1:21" ht="13.95" customHeight="1">
      <c r="A1017" s="66">
        <v>27</v>
      </c>
      <c r="B1017" s="133" t="s">
        <v>3348</v>
      </c>
      <c r="C1017" s="134" t="s">
        <v>310</v>
      </c>
      <c r="D1017" s="134" t="s">
        <v>3795</v>
      </c>
      <c r="E1017" s="134" t="s">
        <v>18</v>
      </c>
      <c r="F1017" s="134" t="s">
        <v>165</v>
      </c>
      <c r="G1017" s="134" t="s">
        <v>166</v>
      </c>
      <c r="H1017" s="134" t="s">
        <v>3796</v>
      </c>
      <c r="I1017" s="134" t="s">
        <v>3797</v>
      </c>
      <c r="J1017" s="134" t="s">
        <v>315</v>
      </c>
      <c r="K1017" s="307" t="s">
        <v>705</v>
      </c>
      <c r="L1017" s="17">
        <v>594</v>
      </c>
      <c r="M1017" s="12">
        <v>0</v>
      </c>
      <c r="N1017" s="17">
        <f t="shared" si="189"/>
        <v>594</v>
      </c>
      <c r="O1017" s="17">
        <v>594</v>
      </c>
      <c r="P1017" s="12">
        <v>0</v>
      </c>
      <c r="Q1017" s="17">
        <f t="shared" si="190"/>
        <v>594</v>
      </c>
      <c r="R1017" s="60" t="s">
        <v>507</v>
      </c>
    </row>
    <row r="1018" spans="1:21" ht="13.95" customHeight="1">
      <c r="A1018" s="66">
        <v>28</v>
      </c>
      <c r="B1018" s="134" t="s">
        <v>3348</v>
      </c>
      <c r="C1018" s="134" t="s">
        <v>3798</v>
      </c>
      <c r="D1018" s="134" t="s">
        <v>3799</v>
      </c>
      <c r="E1018" s="134" t="s">
        <v>17</v>
      </c>
      <c r="F1018" s="134" t="s">
        <v>165</v>
      </c>
      <c r="G1018" s="134" t="s">
        <v>166</v>
      </c>
      <c r="H1018" s="134" t="s">
        <v>3800</v>
      </c>
      <c r="I1018" s="134" t="s">
        <v>3801</v>
      </c>
      <c r="J1018" s="134" t="s">
        <v>315</v>
      </c>
      <c r="K1018" s="276">
        <v>5</v>
      </c>
      <c r="L1018" s="12">
        <v>3500</v>
      </c>
      <c r="M1018" s="12">
        <v>0</v>
      </c>
      <c r="N1018" s="17">
        <f t="shared" si="189"/>
        <v>3500</v>
      </c>
      <c r="O1018" s="12">
        <v>3500</v>
      </c>
      <c r="P1018" s="12">
        <v>0</v>
      </c>
      <c r="Q1018" s="17">
        <f t="shared" si="190"/>
        <v>3500</v>
      </c>
      <c r="R1018" s="60" t="s">
        <v>507</v>
      </c>
    </row>
    <row r="1019" spans="1:21" ht="13.95" customHeight="1">
      <c r="A1019" s="66">
        <v>29</v>
      </c>
      <c r="B1019" s="134" t="s">
        <v>3348</v>
      </c>
      <c r="C1019" s="134" t="s">
        <v>3802</v>
      </c>
      <c r="D1019" s="134" t="s">
        <v>3799</v>
      </c>
      <c r="E1019" s="134" t="s">
        <v>3803</v>
      </c>
      <c r="F1019" s="134" t="s">
        <v>165</v>
      </c>
      <c r="G1019" s="134" t="s">
        <v>166</v>
      </c>
      <c r="H1019" s="134" t="s">
        <v>3804</v>
      </c>
      <c r="I1019" s="134" t="s">
        <v>3805</v>
      </c>
      <c r="J1019" s="134" t="s">
        <v>315</v>
      </c>
      <c r="K1019" s="276">
        <v>5</v>
      </c>
      <c r="L1019" s="12">
        <v>3000</v>
      </c>
      <c r="M1019" s="12">
        <v>0</v>
      </c>
      <c r="N1019" s="17">
        <f t="shared" si="189"/>
        <v>3000</v>
      </c>
      <c r="O1019" s="12">
        <v>3000</v>
      </c>
      <c r="P1019" s="12">
        <v>0</v>
      </c>
      <c r="Q1019" s="17">
        <f t="shared" si="190"/>
        <v>3000</v>
      </c>
      <c r="R1019" s="60" t="s">
        <v>507</v>
      </c>
    </row>
    <row r="1020" spans="1:21" ht="13.95" customHeight="1">
      <c r="A1020" s="66">
        <v>30</v>
      </c>
      <c r="B1020" s="134" t="s">
        <v>3348</v>
      </c>
      <c r="C1020" s="134" t="s">
        <v>3806</v>
      </c>
      <c r="D1020" s="134" t="s">
        <v>3799</v>
      </c>
      <c r="E1020" s="134" t="s">
        <v>3803</v>
      </c>
      <c r="F1020" s="134" t="s">
        <v>3807</v>
      </c>
      <c r="G1020" s="134" t="s">
        <v>166</v>
      </c>
      <c r="H1020" s="134" t="s">
        <v>3808</v>
      </c>
      <c r="I1020" s="134" t="s">
        <v>3809</v>
      </c>
      <c r="J1020" s="134" t="s">
        <v>315</v>
      </c>
      <c r="K1020" s="276">
        <v>4</v>
      </c>
      <c r="L1020" s="12">
        <v>2000</v>
      </c>
      <c r="M1020" s="12">
        <v>0</v>
      </c>
      <c r="N1020" s="17">
        <f t="shared" si="189"/>
        <v>2000</v>
      </c>
      <c r="O1020" s="12">
        <v>2000</v>
      </c>
      <c r="P1020" s="12">
        <v>0</v>
      </c>
      <c r="Q1020" s="17">
        <f t="shared" si="190"/>
        <v>2000</v>
      </c>
      <c r="R1020" s="60" t="s">
        <v>507</v>
      </c>
    </row>
    <row r="1021" spans="1:21" ht="13.95" customHeight="1">
      <c r="A1021" s="66">
        <v>31</v>
      </c>
      <c r="B1021" s="134" t="s">
        <v>3348</v>
      </c>
      <c r="C1021" s="134" t="s">
        <v>3802</v>
      </c>
      <c r="D1021" s="134" t="s">
        <v>3484</v>
      </c>
      <c r="E1021" s="134" t="s">
        <v>3810</v>
      </c>
      <c r="F1021" s="134" t="s">
        <v>3807</v>
      </c>
      <c r="G1021" s="134" t="s">
        <v>166</v>
      </c>
      <c r="H1021" s="134" t="s">
        <v>3811</v>
      </c>
      <c r="I1021" s="134" t="s">
        <v>3812</v>
      </c>
      <c r="J1021" s="134" t="s">
        <v>315</v>
      </c>
      <c r="K1021" s="276">
        <v>5</v>
      </c>
      <c r="L1021" s="12">
        <v>3300</v>
      </c>
      <c r="M1021" s="12">
        <v>0</v>
      </c>
      <c r="N1021" s="17">
        <f t="shared" si="189"/>
        <v>3300</v>
      </c>
      <c r="O1021" s="12">
        <v>3300</v>
      </c>
      <c r="P1021" s="12">
        <v>0</v>
      </c>
      <c r="Q1021" s="17">
        <f t="shared" si="190"/>
        <v>3300</v>
      </c>
      <c r="R1021" s="60" t="s">
        <v>507</v>
      </c>
    </row>
    <row r="1022" spans="1:21" ht="13.95" customHeight="1">
      <c r="A1022" s="380"/>
      <c r="B1022" s="381"/>
      <c r="C1022" s="381"/>
      <c r="D1022" s="381"/>
      <c r="E1022" s="381"/>
      <c r="F1022" s="381"/>
      <c r="G1022" s="381"/>
      <c r="H1022" s="381"/>
      <c r="I1022" s="381"/>
      <c r="J1022" s="381"/>
      <c r="K1022" s="382"/>
      <c r="L1022" s="18">
        <f t="shared" ref="L1022:Q1022" si="191">SUM(L991:L1021)</f>
        <v>33146</v>
      </c>
      <c r="M1022" s="18">
        <f t="shared" si="191"/>
        <v>0</v>
      </c>
      <c r="N1022" s="18">
        <f t="shared" si="191"/>
        <v>33146</v>
      </c>
      <c r="O1022" s="18">
        <f t="shared" si="191"/>
        <v>33146</v>
      </c>
      <c r="P1022" s="18">
        <f t="shared" si="191"/>
        <v>0</v>
      </c>
      <c r="Q1022" s="18">
        <f t="shared" si="191"/>
        <v>33146</v>
      </c>
      <c r="R1022" s="70"/>
      <c r="U1022" s="38"/>
    </row>
    <row r="1023" spans="1:21" ht="36" customHeight="1">
      <c r="A1023" s="80"/>
      <c r="B1023" s="80"/>
      <c r="C1023" s="80"/>
      <c r="D1023" s="80"/>
      <c r="E1023" s="80"/>
      <c r="F1023" s="80"/>
      <c r="G1023" s="80"/>
      <c r="H1023" s="80"/>
      <c r="I1023" s="80"/>
      <c r="J1023" s="80"/>
      <c r="K1023" s="80"/>
      <c r="L1023" s="80"/>
      <c r="M1023" s="80"/>
      <c r="N1023" s="80"/>
      <c r="O1023" s="80"/>
      <c r="P1023" s="80"/>
      <c r="Q1023" s="80"/>
    </row>
    <row r="1024" spans="1:21" s="131" customFormat="1" ht="31.95" customHeight="1">
      <c r="A1024" s="55" t="s">
        <v>5019</v>
      </c>
      <c r="B1024" s="374" t="s">
        <v>3813</v>
      </c>
      <c r="C1024" s="375"/>
      <c r="D1024" s="375"/>
      <c r="E1024" s="375"/>
      <c r="F1024" s="375"/>
      <c r="G1024" s="375"/>
      <c r="H1024" s="375"/>
      <c r="I1024" s="375"/>
      <c r="J1024" s="375"/>
      <c r="K1024" s="376"/>
      <c r="L1024" s="377" t="s">
        <v>450</v>
      </c>
      <c r="M1024" s="377"/>
      <c r="N1024" s="377"/>
      <c r="O1024" s="377" t="s">
        <v>451</v>
      </c>
      <c r="P1024" s="377"/>
      <c r="Q1024" s="377"/>
      <c r="R1024" s="378" t="s">
        <v>20</v>
      </c>
    </row>
    <row r="1025" spans="1:21" s="131" customFormat="1" ht="42" customHeight="1">
      <c r="A1025" s="56" t="s">
        <v>7</v>
      </c>
      <c r="B1025" s="57" t="s">
        <v>29</v>
      </c>
      <c r="C1025" s="57" t="s">
        <v>4</v>
      </c>
      <c r="D1025" s="58" t="s">
        <v>5</v>
      </c>
      <c r="E1025" s="58" t="s">
        <v>6</v>
      </c>
      <c r="F1025" s="58" t="s">
        <v>8</v>
      </c>
      <c r="G1025" s="58" t="s">
        <v>9</v>
      </c>
      <c r="H1025" s="58" t="s">
        <v>22</v>
      </c>
      <c r="I1025" s="58" t="s">
        <v>10</v>
      </c>
      <c r="J1025" s="58" t="s">
        <v>11</v>
      </c>
      <c r="K1025" s="56" t="s">
        <v>12</v>
      </c>
      <c r="L1025" s="62" t="s">
        <v>13</v>
      </c>
      <c r="M1025" s="56" t="s">
        <v>14</v>
      </c>
      <c r="N1025" s="56" t="s">
        <v>15</v>
      </c>
      <c r="O1025" s="62" t="s">
        <v>13</v>
      </c>
      <c r="P1025" s="56" t="s">
        <v>14</v>
      </c>
      <c r="Q1025" s="195" t="s">
        <v>3</v>
      </c>
      <c r="R1025" s="379"/>
    </row>
    <row r="1026" spans="1:21" s="131" customFormat="1" ht="13.95" customHeight="1">
      <c r="A1026" s="66">
        <v>1</v>
      </c>
      <c r="B1026" s="58" t="s">
        <v>3348</v>
      </c>
      <c r="C1026" s="13" t="s">
        <v>3814</v>
      </c>
      <c r="D1026" s="13" t="s">
        <v>3786</v>
      </c>
      <c r="E1026" s="13" t="s">
        <v>495</v>
      </c>
      <c r="F1026" s="13" t="s">
        <v>165</v>
      </c>
      <c r="G1026" s="13" t="s">
        <v>166</v>
      </c>
      <c r="H1026" s="13" t="s">
        <v>3815</v>
      </c>
      <c r="I1026" s="134" t="s">
        <v>3816</v>
      </c>
      <c r="J1026" s="13" t="s">
        <v>315</v>
      </c>
      <c r="K1026" s="187">
        <v>16</v>
      </c>
      <c r="L1026" s="12">
        <v>14071</v>
      </c>
      <c r="M1026" s="12">
        <v>0</v>
      </c>
      <c r="N1026" s="12">
        <f>L1026+M1026</f>
        <v>14071</v>
      </c>
      <c r="O1026" s="12">
        <v>14071</v>
      </c>
      <c r="P1026" s="12">
        <v>0</v>
      </c>
      <c r="Q1026" s="12">
        <f>O1026+P1026</f>
        <v>14071</v>
      </c>
      <c r="R1026" s="60" t="s">
        <v>507</v>
      </c>
    </row>
    <row r="1027" spans="1:21" ht="13.95" customHeight="1">
      <c r="A1027" s="380"/>
      <c r="B1027" s="381"/>
      <c r="C1027" s="381"/>
      <c r="D1027" s="381"/>
      <c r="E1027" s="381"/>
      <c r="F1027" s="381"/>
      <c r="G1027" s="381"/>
      <c r="H1027" s="381"/>
      <c r="I1027" s="381"/>
      <c r="J1027" s="381"/>
      <c r="K1027" s="382"/>
      <c r="L1027" s="18">
        <f t="shared" ref="L1027:Q1027" si="192">SUM(L1026:L1026)</f>
        <v>14071</v>
      </c>
      <c r="M1027" s="18">
        <f t="shared" si="192"/>
        <v>0</v>
      </c>
      <c r="N1027" s="18">
        <f t="shared" si="192"/>
        <v>14071</v>
      </c>
      <c r="O1027" s="18">
        <f t="shared" si="192"/>
        <v>14071</v>
      </c>
      <c r="P1027" s="18">
        <f t="shared" si="192"/>
        <v>0</v>
      </c>
      <c r="Q1027" s="18">
        <f t="shared" si="192"/>
        <v>14071</v>
      </c>
      <c r="R1027" s="70"/>
      <c r="U1027" s="38"/>
    </row>
    <row r="1028" spans="1:21" ht="36" customHeight="1">
      <c r="A1028" s="80"/>
      <c r="B1028" s="80"/>
      <c r="C1028" s="80"/>
      <c r="D1028" s="80"/>
      <c r="E1028" s="80"/>
      <c r="F1028" s="80"/>
      <c r="G1028" s="80"/>
      <c r="H1028" s="80"/>
      <c r="I1028" s="80"/>
      <c r="J1028" s="80"/>
      <c r="K1028" s="80"/>
      <c r="L1028" s="80"/>
      <c r="M1028" s="80"/>
      <c r="N1028" s="80"/>
      <c r="O1028" s="80"/>
      <c r="P1028" s="80"/>
      <c r="Q1028" s="80"/>
    </row>
    <row r="1029" spans="1:21" s="76" customFormat="1" ht="31.95" customHeight="1">
      <c r="A1029" s="55" t="s">
        <v>5020</v>
      </c>
      <c r="B1029" s="374" t="s">
        <v>3817</v>
      </c>
      <c r="C1029" s="375"/>
      <c r="D1029" s="375"/>
      <c r="E1029" s="375"/>
      <c r="F1029" s="375"/>
      <c r="G1029" s="375"/>
      <c r="H1029" s="375"/>
      <c r="I1029" s="375"/>
      <c r="J1029" s="375"/>
      <c r="K1029" s="376"/>
      <c r="L1029" s="377" t="s">
        <v>450</v>
      </c>
      <c r="M1029" s="377"/>
      <c r="N1029" s="377"/>
      <c r="O1029" s="377" t="s">
        <v>451</v>
      </c>
      <c r="P1029" s="377"/>
      <c r="Q1029" s="377"/>
      <c r="R1029" s="378" t="s">
        <v>20</v>
      </c>
    </row>
    <row r="1030" spans="1:21" s="76" customFormat="1" ht="42" customHeight="1">
      <c r="A1030" s="56" t="s">
        <v>7</v>
      </c>
      <c r="B1030" s="57" t="s">
        <v>29</v>
      </c>
      <c r="C1030" s="57" t="s">
        <v>4</v>
      </c>
      <c r="D1030" s="58" t="s">
        <v>5</v>
      </c>
      <c r="E1030" s="58" t="s">
        <v>6</v>
      </c>
      <c r="F1030" s="58" t="s">
        <v>8</v>
      </c>
      <c r="G1030" s="58" t="s">
        <v>9</v>
      </c>
      <c r="H1030" s="58" t="s">
        <v>22</v>
      </c>
      <c r="I1030" s="58" t="s">
        <v>10</v>
      </c>
      <c r="J1030" s="58" t="s">
        <v>11</v>
      </c>
      <c r="K1030" s="56" t="s">
        <v>12</v>
      </c>
      <c r="L1030" s="62" t="s">
        <v>13</v>
      </c>
      <c r="M1030" s="56" t="s">
        <v>14</v>
      </c>
      <c r="N1030" s="56" t="s">
        <v>15</v>
      </c>
      <c r="O1030" s="62" t="s">
        <v>13</v>
      </c>
      <c r="P1030" s="56" t="s">
        <v>14</v>
      </c>
      <c r="Q1030" s="195" t="s">
        <v>3</v>
      </c>
      <c r="R1030" s="379"/>
    </row>
    <row r="1031" spans="1:21" s="76" customFormat="1" ht="13.95" customHeight="1">
      <c r="A1031" s="66">
        <v>1</v>
      </c>
      <c r="B1031" s="58" t="s">
        <v>3348</v>
      </c>
      <c r="C1031" s="13" t="s">
        <v>3818</v>
      </c>
      <c r="D1031" s="13" t="s">
        <v>3695</v>
      </c>
      <c r="E1031" s="13" t="s">
        <v>25</v>
      </c>
      <c r="F1031" s="13" t="s">
        <v>165</v>
      </c>
      <c r="G1031" s="13" t="s">
        <v>3819</v>
      </c>
      <c r="H1031" s="13" t="s">
        <v>3820</v>
      </c>
      <c r="I1031" s="13" t="s">
        <v>3821</v>
      </c>
      <c r="J1031" s="13" t="s">
        <v>241</v>
      </c>
      <c r="K1031" s="187">
        <v>16</v>
      </c>
      <c r="L1031" s="12">
        <v>15000</v>
      </c>
      <c r="M1031" s="12">
        <v>0</v>
      </c>
      <c r="N1031" s="12">
        <f>L1031+M1031</f>
        <v>15000</v>
      </c>
      <c r="O1031" s="12">
        <v>15000</v>
      </c>
      <c r="P1031" s="12">
        <v>0</v>
      </c>
      <c r="Q1031" s="12">
        <f>O1031+P1031</f>
        <v>15000</v>
      </c>
      <c r="R1031" s="60" t="s">
        <v>507</v>
      </c>
    </row>
    <row r="1032" spans="1:21" s="76" customFormat="1" ht="13.95" customHeight="1">
      <c r="A1032" s="380"/>
      <c r="B1032" s="381"/>
      <c r="C1032" s="381"/>
      <c r="D1032" s="381"/>
      <c r="E1032" s="381"/>
      <c r="F1032" s="381"/>
      <c r="G1032" s="381"/>
      <c r="H1032" s="381"/>
      <c r="I1032" s="381"/>
      <c r="J1032" s="381"/>
      <c r="K1032" s="382"/>
      <c r="L1032" s="18">
        <f t="shared" ref="L1032:Q1032" si="193">SUM(L1031:L1031)</f>
        <v>15000</v>
      </c>
      <c r="M1032" s="18">
        <f t="shared" si="193"/>
        <v>0</v>
      </c>
      <c r="N1032" s="18">
        <f t="shared" si="193"/>
        <v>15000</v>
      </c>
      <c r="O1032" s="18">
        <f t="shared" si="193"/>
        <v>15000</v>
      </c>
      <c r="P1032" s="18">
        <f t="shared" si="193"/>
        <v>0</v>
      </c>
      <c r="Q1032" s="18">
        <f t="shared" si="193"/>
        <v>15000</v>
      </c>
      <c r="R1032" s="70"/>
      <c r="U1032" s="38"/>
    </row>
    <row r="1033" spans="1:21" ht="36" customHeight="1">
      <c r="A1033" s="304"/>
      <c r="B1033" s="304"/>
      <c r="C1033" s="304"/>
      <c r="D1033" s="304"/>
      <c r="E1033" s="304"/>
      <c r="F1033" s="304"/>
      <c r="G1033" s="304"/>
      <c r="H1033" s="304"/>
      <c r="I1033" s="304"/>
      <c r="J1033" s="304"/>
      <c r="K1033" s="304"/>
      <c r="L1033" s="304"/>
      <c r="M1033" s="304"/>
      <c r="N1033" s="304"/>
      <c r="O1033" s="304"/>
      <c r="P1033" s="304"/>
      <c r="Q1033" s="304"/>
    </row>
    <row r="1034" spans="1:21" s="76" customFormat="1" ht="31.95" customHeight="1">
      <c r="A1034" s="55" t="s">
        <v>5021</v>
      </c>
      <c r="B1034" s="374" t="s">
        <v>3822</v>
      </c>
      <c r="C1034" s="375"/>
      <c r="D1034" s="375"/>
      <c r="E1034" s="375"/>
      <c r="F1034" s="375"/>
      <c r="G1034" s="375"/>
      <c r="H1034" s="375"/>
      <c r="I1034" s="375"/>
      <c r="J1034" s="375"/>
      <c r="K1034" s="376"/>
      <c r="L1034" s="377" t="s">
        <v>450</v>
      </c>
      <c r="M1034" s="377"/>
      <c r="N1034" s="377"/>
      <c r="O1034" s="377" t="s">
        <v>451</v>
      </c>
      <c r="P1034" s="377"/>
      <c r="Q1034" s="377"/>
      <c r="R1034" s="378" t="s">
        <v>20</v>
      </c>
    </row>
    <row r="1035" spans="1:21" s="76" customFormat="1" ht="42" customHeight="1">
      <c r="A1035" s="56" t="s">
        <v>7</v>
      </c>
      <c r="B1035" s="57" t="s">
        <v>29</v>
      </c>
      <c r="C1035" s="57" t="s">
        <v>4</v>
      </c>
      <c r="D1035" s="58" t="s">
        <v>5</v>
      </c>
      <c r="E1035" s="58" t="s">
        <v>6</v>
      </c>
      <c r="F1035" s="58" t="s">
        <v>8</v>
      </c>
      <c r="G1035" s="58" t="s">
        <v>9</v>
      </c>
      <c r="H1035" s="58" t="s">
        <v>22</v>
      </c>
      <c r="I1035" s="58" t="s">
        <v>10</v>
      </c>
      <c r="J1035" s="58" t="s">
        <v>11</v>
      </c>
      <c r="K1035" s="56" t="s">
        <v>12</v>
      </c>
      <c r="L1035" s="62" t="s">
        <v>13</v>
      </c>
      <c r="M1035" s="56" t="s">
        <v>14</v>
      </c>
      <c r="N1035" s="56" t="s">
        <v>15</v>
      </c>
      <c r="O1035" s="62" t="s">
        <v>13</v>
      </c>
      <c r="P1035" s="56" t="s">
        <v>14</v>
      </c>
      <c r="Q1035" s="195" t="s">
        <v>3</v>
      </c>
      <c r="R1035" s="379"/>
    </row>
    <row r="1036" spans="1:21" s="76" customFormat="1" ht="13.95" customHeight="1">
      <c r="A1036" s="66">
        <v>1</v>
      </c>
      <c r="B1036" s="58" t="s">
        <v>3348</v>
      </c>
      <c r="C1036" s="13" t="s">
        <v>3823</v>
      </c>
      <c r="D1036" s="13" t="s">
        <v>3824</v>
      </c>
      <c r="E1036" s="13" t="s">
        <v>43</v>
      </c>
      <c r="F1036" s="13" t="s">
        <v>165</v>
      </c>
      <c r="G1036" s="13" t="s">
        <v>3819</v>
      </c>
      <c r="H1036" s="124" t="s">
        <v>3825</v>
      </c>
      <c r="I1036" s="13" t="s">
        <v>3826</v>
      </c>
      <c r="J1036" s="13" t="s">
        <v>241</v>
      </c>
      <c r="K1036" s="187">
        <v>12</v>
      </c>
      <c r="L1036" s="12">
        <v>8265</v>
      </c>
      <c r="M1036" s="12">
        <v>0</v>
      </c>
      <c r="N1036" s="12">
        <f>L1036+M1036</f>
        <v>8265</v>
      </c>
      <c r="O1036" s="12">
        <v>8265</v>
      </c>
      <c r="P1036" s="12">
        <v>0</v>
      </c>
      <c r="Q1036" s="12">
        <f>O1036+P1036</f>
        <v>8265</v>
      </c>
      <c r="R1036" s="60" t="s">
        <v>507</v>
      </c>
    </row>
    <row r="1037" spans="1:21" s="76" customFormat="1" ht="13.95" customHeight="1">
      <c r="A1037" s="380"/>
      <c r="B1037" s="381"/>
      <c r="C1037" s="381"/>
      <c r="D1037" s="381"/>
      <c r="E1037" s="381"/>
      <c r="F1037" s="381"/>
      <c r="G1037" s="381"/>
      <c r="H1037" s="381"/>
      <c r="I1037" s="381"/>
      <c r="J1037" s="381"/>
      <c r="K1037" s="382"/>
      <c r="L1037" s="18">
        <f t="shared" ref="L1037:Q1037" si="194">SUM(L1036:L1036)</f>
        <v>8265</v>
      </c>
      <c r="M1037" s="18">
        <f t="shared" si="194"/>
        <v>0</v>
      </c>
      <c r="N1037" s="18">
        <f t="shared" si="194"/>
        <v>8265</v>
      </c>
      <c r="O1037" s="18">
        <f t="shared" si="194"/>
        <v>8265</v>
      </c>
      <c r="P1037" s="18">
        <f t="shared" si="194"/>
        <v>0</v>
      </c>
      <c r="Q1037" s="18">
        <f t="shared" si="194"/>
        <v>8265</v>
      </c>
      <c r="R1037" s="70"/>
      <c r="U1037" s="38"/>
    </row>
    <row r="1038" spans="1:21" ht="36" customHeight="1">
      <c r="A1038" s="304"/>
      <c r="B1038" s="304"/>
      <c r="C1038" s="304"/>
      <c r="D1038" s="304"/>
      <c r="E1038" s="304"/>
      <c r="F1038" s="304"/>
      <c r="G1038" s="304"/>
      <c r="H1038" s="304"/>
      <c r="I1038" s="304"/>
      <c r="J1038" s="304"/>
      <c r="K1038" s="304"/>
      <c r="L1038" s="304"/>
      <c r="M1038" s="304"/>
      <c r="N1038" s="304"/>
      <c r="O1038" s="304"/>
      <c r="P1038" s="304"/>
      <c r="Q1038" s="304"/>
    </row>
    <row r="1039" spans="1:21" s="76" customFormat="1" ht="31.95" customHeight="1">
      <c r="A1039" s="55" t="s">
        <v>5022</v>
      </c>
      <c r="B1039" s="374" t="s">
        <v>3827</v>
      </c>
      <c r="C1039" s="375"/>
      <c r="D1039" s="375"/>
      <c r="E1039" s="375"/>
      <c r="F1039" s="375"/>
      <c r="G1039" s="375"/>
      <c r="H1039" s="375"/>
      <c r="I1039" s="375"/>
      <c r="J1039" s="375"/>
      <c r="K1039" s="376"/>
      <c r="L1039" s="377" t="s">
        <v>450</v>
      </c>
      <c r="M1039" s="377"/>
      <c r="N1039" s="377"/>
      <c r="O1039" s="377" t="s">
        <v>451</v>
      </c>
      <c r="P1039" s="377"/>
      <c r="Q1039" s="377"/>
      <c r="R1039" s="378" t="s">
        <v>20</v>
      </c>
    </row>
    <row r="1040" spans="1:21" s="76" customFormat="1" ht="42" customHeight="1">
      <c r="A1040" s="56" t="s">
        <v>7</v>
      </c>
      <c r="B1040" s="57" t="s">
        <v>29</v>
      </c>
      <c r="C1040" s="57" t="s">
        <v>4</v>
      </c>
      <c r="D1040" s="58" t="s">
        <v>5</v>
      </c>
      <c r="E1040" s="58" t="s">
        <v>6</v>
      </c>
      <c r="F1040" s="58" t="s">
        <v>8</v>
      </c>
      <c r="G1040" s="58" t="s">
        <v>9</v>
      </c>
      <c r="H1040" s="58" t="s">
        <v>22</v>
      </c>
      <c r="I1040" s="58" t="s">
        <v>10</v>
      </c>
      <c r="J1040" s="58" t="s">
        <v>11</v>
      </c>
      <c r="K1040" s="56" t="s">
        <v>12</v>
      </c>
      <c r="L1040" s="62" t="s">
        <v>13</v>
      </c>
      <c r="M1040" s="56" t="s">
        <v>14</v>
      </c>
      <c r="N1040" s="56" t="s">
        <v>15</v>
      </c>
      <c r="O1040" s="62" t="s">
        <v>13</v>
      </c>
      <c r="P1040" s="56" t="s">
        <v>14</v>
      </c>
      <c r="Q1040" s="195" t="s">
        <v>3</v>
      </c>
      <c r="R1040" s="379"/>
    </row>
    <row r="1041" spans="1:21" s="76" customFormat="1" ht="13.95" customHeight="1">
      <c r="A1041" s="66">
        <v>1</v>
      </c>
      <c r="B1041" s="58" t="s">
        <v>3348</v>
      </c>
      <c r="C1041" s="13" t="s">
        <v>3828</v>
      </c>
      <c r="D1041" s="13"/>
      <c r="E1041" s="13"/>
      <c r="F1041" s="13" t="s">
        <v>165</v>
      </c>
      <c r="G1041" s="13" t="s">
        <v>3819</v>
      </c>
      <c r="H1041" s="124" t="s">
        <v>3829</v>
      </c>
      <c r="I1041" s="13" t="s">
        <v>508</v>
      </c>
      <c r="J1041" s="13" t="s">
        <v>3830</v>
      </c>
      <c r="K1041" s="187">
        <v>2.6</v>
      </c>
      <c r="L1041" s="12">
        <v>3000</v>
      </c>
      <c r="M1041" s="12">
        <v>0</v>
      </c>
      <c r="N1041" s="12">
        <f>L1041+M1041</f>
        <v>3000</v>
      </c>
      <c r="O1041" s="12">
        <v>3000</v>
      </c>
      <c r="P1041" s="12">
        <v>0</v>
      </c>
      <c r="Q1041" s="12">
        <f>O1041+P1041</f>
        <v>3000</v>
      </c>
      <c r="R1041" s="60" t="s">
        <v>507</v>
      </c>
    </row>
    <row r="1042" spans="1:21" s="76" customFormat="1" ht="13.95" customHeight="1">
      <c r="A1042" s="380"/>
      <c r="B1042" s="381"/>
      <c r="C1042" s="381"/>
      <c r="D1042" s="381"/>
      <c r="E1042" s="381"/>
      <c r="F1042" s="381"/>
      <c r="G1042" s="381"/>
      <c r="H1042" s="381"/>
      <c r="I1042" s="381"/>
      <c r="J1042" s="381"/>
      <c r="K1042" s="382"/>
      <c r="L1042" s="18">
        <f t="shared" ref="L1042:Q1042" si="195">SUM(L1041:L1041)</f>
        <v>3000</v>
      </c>
      <c r="M1042" s="18">
        <f t="shared" si="195"/>
        <v>0</v>
      </c>
      <c r="N1042" s="18">
        <f t="shared" si="195"/>
        <v>3000</v>
      </c>
      <c r="O1042" s="18">
        <f t="shared" si="195"/>
        <v>3000</v>
      </c>
      <c r="P1042" s="18">
        <f t="shared" si="195"/>
        <v>0</v>
      </c>
      <c r="Q1042" s="18">
        <f t="shared" si="195"/>
        <v>3000</v>
      </c>
      <c r="R1042" s="70"/>
      <c r="U1042" s="38"/>
    </row>
    <row r="1043" spans="1:21" ht="36" customHeight="1">
      <c r="A1043" s="304"/>
      <c r="B1043" s="304"/>
      <c r="C1043" s="304"/>
      <c r="D1043" s="304"/>
      <c r="E1043" s="304"/>
      <c r="F1043" s="304"/>
      <c r="G1043" s="304"/>
      <c r="H1043" s="304"/>
      <c r="I1043" s="304"/>
      <c r="J1043" s="304"/>
      <c r="K1043" s="304"/>
      <c r="L1043" s="304"/>
      <c r="M1043" s="304"/>
      <c r="N1043" s="304"/>
      <c r="O1043" s="304"/>
      <c r="P1043" s="304"/>
      <c r="Q1043" s="304"/>
    </row>
    <row r="1044" spans="1:21" s="76" customFormat="1" ht="31.95" customHeight="1">
      <c r="A1044" s="55" t="s">
        <v>5023</v>
      </c>
      <c r="B1044" s="374" t="s">
        <v>3831</v>
      </c>
      <c r="C1044" s="375"/>
      <c r="D1044" s="375"/>
      <c r="E1044" s="375"/>
      <c r="F1044" s="375"/>
      <c r="G1044" s="375"/>
      <c r="H1044" s="375"/>
      <c r="I1044" s="375"/>
      <c r="J1044" s="375"/>
      <c r="K1044" s="376"/>
      <c r="L1044" s="377" t="s">
        <v>450</v>
      </c>
      <c r="M1044" s="377"/>
      <c r="N1044" s="377"/>
      <c r="O1044" s="377" t="s">
        <v>451</v>
      </c>
      <c r="P1044" s="377"/>
      <c r="Q1044" s="377"/>
      <c r="R1044" s="378" t="s">
        <v>20</v>
      </c>
    </row>
    <row r="1045" spans="1:21" s="76" customFormat="1" ht="42" customHeight="1">
      <c r="A1045" s="109" t="s">
        <v>7</v>
      </c>
      <c r="B1045" s="60" t="s">
        <v>29</v>
      </c>
      <c r="C1045" s="60" t="s">
        <v>4</v>
      </c>
      <c r="D1045" s="60" t="s">
        <v>3832</v>
      </c>
      <c r="E1045" s="60" t="s">
        <v>6</v>
      </c>
      <c r="F1045" s="60" t="s">
        <v>8</v>
      </c>
      <c r="G1045" s="60" t="s">
        <v>9</v>
      </c>
      <c r="H1045" s="60" t="s">
        <v>22</v>
      </c>
      <c r="I1045" s="56" t="s">
        <v>10</v>
      </c>
      <c r="J1045" s="60" t="s">
        <v>11</v>
      </c>
      <c r="K1045" s="56" t="s">
        <v>12</v>
      </c>
      <c r="L1045" s="62" t="s">
        <v>13</v>
      </c>
      <c r="M1045" s="56" t="s">
        <v>14</v>
      </c>
      <c r="N1045" s="56" t="s">
        <v>15</v>
      </c>
      <c r="O1045" s="62" t="s">
        <v>13</v>
      </c>
      <c r="P1045" s="56" t="s">
        <v>14</v>
      </c>
      <c r="Q1045" s="195" t="s">
        <v>3</v>
      </c>
      <c r="R1045" s="379"/>
    </row>
    <row r="1046" spans="1:21" s="76" customFormat="1" ht="13.95" customHeight="1">
      <c r="A1046" s="308">
        <v>1</v>
      </c>
      <c r="B1046" s="89" t="s">
        <v>3348</v>
      </c>
      <c r="C1046" s="89" t="s">
        <v>3833</v>
      </c>
      <c r="D1046" s="89" t="s">
        <v>3515</v>
      </c>
      <c r="E1046" s="89" t="s">
        <v>3834</v>
      </c>
      <c r="F1046" s="89" t="s">
        <v>3835</v>
      </c>
      <c r="G1046" s="89" t="s">
        <v>166</v>
      </c>
      <c r="H1046" s="89" t="s">
        <v>3836</v>
      </c>
      <c r="I1046" s="89">
        <v>9785732</v>
      </c>
      <c r="J1046" s="89" t="s">
        <v>241</v>
      </c>
      <c r="K1046" s="309">
        <v>3</v>
      </c>
      <c r="L1046" s="12">
        <v>500</v>
      </c>
      <c r="M1046" s="12">
        <v>0</v>
      </c>
      <c r="N1046" s="12">
        <f>L1046+M1046</f>
        <v>500</v>
      </c>
      <c r="O1046" s="12">
        <v>500</v>
      </c>
      <c r="P1046" s="12">
        <v>0</v>
      </c>
      <c r="Q1046" s="12">
        <f>O1046+P1046</f>
        <v>500</v>
      </c>
      <c r="R1046" s="60" t="s">
        <v>507</v>
      </c>
    </row>
    <row r="1047" spans="1:21" s="310" customFormat="1" ht="13.95" customHeight="1">
      <c r="A1047" s="445"/>
      <c r="B1047" s="445"/>
      <c r="C1047" s="445"/>
      <c r="D1047" s="445"/>
      <c r="E1047" s="445"/>
      <c r="F1047" s="445"/>
      <c r="G1047" s="445"/>
      <c r="H1047" s="445"/>
      <c r="I1047" s="445"/>
      <c r="J1047" s="445"/>
      <c r="K1047" s="445"/>
      <c r="L1047" s="18">
        <f t="shared" ref="L1047:Q1047" si="196">SUM(L1046:L1046)</f>
        <v>500</v>
      </c>
      <c r="M1047" s="18">
        <f t="shared" si="196"/>
        <v>0</v>
      </c>
      <c r="N1047" s="18">
        <f t="shared" si="196"/>
        <v>500</v>
      </c>
      <c r="O1047" s="18">
        <f t="shared" si="196"/>
        <v>500</v>
      </c>
      <c r="P1047" s="18">
        <f t="shared" si="196"/>
        <v>0</v>
      </c>
      <c r="Q1047" s="18">
        <f t="shared" si="196"/>
        <v>500</v>
      </c>
      <c r="R1047" s="70"/>
      <c r="U1047" s="38"/>
    </row>
    <row r="1048" spans="1:21" ht="36" customHeight="1">
      <c r="A1048" s="304"/>
      <c r="B1048" s="304"/>
      <c r="C1048" s="304"/>
      <c r="D1048" s="304"/>
      <c r="E1048" s="304"/>
      <c r="F1048" s="304"/>
      <c r="G1048" s="304"/>
      <c r="H1048" s="304"/>
      <c r="I1048" s="304"/>
      <c r="J1048" s="304"/>
      <c r="K1048" s="304"/>
      <c r="L1048" s="304"/>
      <c r="M1048" s="304"/>
      <c r="N1048" s="304"/>
      <c r="O1048" s="304"/>
      <c r="P1048" s="304"/>
      <c r="Q1048" s="304"/>
    </row>
    <row r="1049" spans="1:21" s="131" customFormat="1" ht="31.95" customHeight="1">
      <c r="A1049" s="55" t="s">
        <v>2512</v>
      </c>
      <c r="B1049" s="374" t="s">
        <v>3838</v>
      </c>
      <c r="C1049" s="375"/>
      <c r="D1049" s="375"/>
      <c r="E1049" s="375"/>
      <c r="F1049" s="375"/>
      <c r="G1049" s="375"/>
      <c r="H1049" s="375"/>
      <c r="I1049" s="375"/>
      <c r="J1049" s="375"/>
      <c r="K1049" s="376"/>
      <c r="L1049" s="377" t="s">
        <v>450</v>
      </c>
      <c r="M1049" s="377"/>
      <c r="N1049" s="377"/>
      <c r="O1049" s="377" t="s">
        <v>451</v>
      </c>
      <c r="P1049" s="377"/>
      <c r="Q1049" s="377"/>
      <c r="R1049" s="378" t="s">
        <v>20</v>
      </c>
    </row>
    <row r="1050" spans="1:21" s="131" customFormat="1" ht="42" customHeight="1">
      <c r="A1050" s="56" t="s">
        <v>7</v>
      </c>
      <c r="B1050" s="57" t="s">
        <v>29</v>
      </c>
      <c r="C1050" s="57" t="s">
        <v>4</v>
      </c>
      <c r="D1050" s="58" t="s">
        <v>5</v>
      </c>
      <c r="E1050" s="58" t="s">
        <v>6</v>
      </c>
      <c r="F1050" s="58" t="s">
        <v>8</v>
      </c>
      <c r="G1050" s="58" t="s">
        <v>9</v>
      </c>
      <c r="H1050" s="58" t="s">
        <v>22</v>
      </c>
      <c r="I1050" s="58" t="s">
        <v>10</v>
      </c>
      <c r="J1050" s="58" t="s">
        <v>11</v>
      </c>
      <c r="K1050" s="56" t="s">
        <v>12</v>
      </c>
      <c r="L1050" s="62" t="s">
        <v>13</v>
      </c>
      <c r="M1050" s="56" t="s">
        <v>14</v>
      </c>
      <c r="N1050" s="56" t="s">
        <v>15</v>
      </c>
      <c r="O1050" s="62" t="s">
        <v>13</v>
      </c>
      <c r="P1050" s="56" t="s">
        <v>14</v>
      </c>
      <c r="Q1050" s="195" t="s">
        <v>3</v>
      </c>
      <c r="R1050" s="379"/>
    </row>
    <row r="1051" spans="1:21" s="131" customFormat="1" ht="13.95" customHeight="1">
      <c r="A1051" s="66">
        <v>1</v>
      </c>
      <c r="B1051" s="196" t="s">
        <v>3839</v>
      </c>
      <c r="C1051" s="60" t="s">
        <v>3840</v>
      </c>
      <c r="D1051" s="63" t="s">
        <v>3355</v>
      </c>
      <c r="E1051" s="63" t="s">
        <v>19</v>
      </c>
      <c r="F1051" s="63" t="s">
        <v>165</v>
      </c>
      <c r="G1051" s="63" t="s">
        <v>166</v>
      </c>
      <c r="H1051" s="63" t="s">
        <v>3841</v>
      </c>
      <c r="I1051" s="63" t="s">
        <v>3842</v>
      </c>
      <c r="J1051" s="63" t="s">
        <v>444</v>
      </c>
      <c r="K1051" s="187">
        <v>67</v>
      </c>
      <c r="L1051" s="12">
        <v>47620</v>
      </c>
      <c r="M1051" s="12">
        <v>0</v>
      </c>
      <c r="N1051" s="12">
        <f>L1051+M1051</f>
        <v>47620</v>
      </c>
      <c r="O1051" s="12">
        <v>47620</v>
      </c>
      <c r="P1051" s="12">
        <v>0</v>
      </c>
      <c r="Q1051" s="12">
        <f>O1051+P1051</f>
        <v>47620</v>
      </c>
      <c r="R1051" s="60" t="s">
        <v>507</v>
      </c>
    </row>
    <row r="1052" spans="1:21" ht="13.95" customHeight="1">
      <c r="A1052" s="380"/>
      <c r="B1052" s="381"/>
      <c r="C1052" s="381"/>
      <c r="D1052" s="381"/>
      <c r="E1052" s="381"/>
      <c r="F1052" s="381"/>
      <c r="G1052" s="381"/>
      <c r="H1052" s="381"/>
      <c r="I1052" s="381"/>
      <c r="J1052" s="381"/>
      <c r="K1052" s="382"/>
      <c r="L1052" s="18">
        <f t="shared" ref="L1052:Q1052" si="197">SUM(L1051)</f>
        <v>47620</v>
      </c>
      <c r="M1052" s="18">
        <f t="shared" si="197"/>
        <v>0</v>
      </c>
      <c r="N1052" s="18">
        <f t="shared" si="197"/>
        <v>47620</v>
      </c>
      <c r="O1052" s="18">
        <f t="shared" si="197"/>
        <v>47620</v>
      </c>
      <c r="P1052" s="18">
        <f t="shared" si="197"/>
        <v>0</v>
      </c>
      <c r="Q1052" s="18">
        <f t="shared" si="197"/>
        <v>47620</v>
      </c>
      <c r="R1052" s="70"/>
      <c r="U1052" s="38"/>
    </row>
    <row r="1053" spans="1:21" ht="36" customHeight="1">
      <c r="A1053" s="80"/>
      <c r="B1053" s="80"/>
      <c r="C1053" s="80"/>
      <c r="D1053" s="80"/>
      <c r="E1053" s="80"/>
      <c r="F1053" s="80"/>
      <c r="G1053" s="80"/>
      <c r="H1053" s="80"/>
      <c r="I1053" s="80"/>
      <c r="J1053" s="80"/>
      <c r="K1053" s="80"/>
      <c r="L1053" s="80"/>
      <c r="M1053" s="80"/>
      <c r="N1053" s="80"/>
      <c r="O1053" s="80"/>
      <c r="P1053" s="80"/>
      <c r="Q1053" s="80"/>
    </row>
    <row r="1054" spans="1:21" s="131" customFormat="1" ht="31.95" customHeight="1">
      <c r="A1054" s="55" t="s">
        <v>4938</v>
      </c>
      <c r="B1054" s="374" t="s">
        <v>3843</v>
      </c>
      <c r="C1054" s="375"/>
      <c r="D1054" s="375"/>
      <c r="E1054" s="375"/>
      <c r="F1054" s="375"/>
      <c r="G1054" s="375"/>
      <c r="H1054" s="375"/>
      <c r="I1054" s="375"/>
      <c r="J1054" s="375"/>
      <c r="K1054" s="376"/>
      <c r="L1054" s="377" t="s">
        <v>450</v>
      </c>
      <c r="M1054" s="377"/>
      <c r="N1054" s="377"/>
      <c r="O1054" s="377" t="s">
        <v>451</v>
      </c>
      <c r="P1054" s="377"/>
      <c r="Q1054" s="377"/>
      <c r="R1054" s="378" t="s">
        <v>20</v>
      </c>
    </row>
    <row r="1055" spans="1:21" s="131" customFormat="1" ht="42" customHeight="1">
      <c r="A1055" s="56" t="s">
        <v>7</v>
      </c>
      <c r="B1055" s="57" t="s">
        <v>29</v>
      </c>
      <c r="C1055" s="57" t="s">
        <v>4</v>
      </c>
      <c r="D1055" s="58" t="s">
        <v>5</v>
      </c>
      <c r="E1055" s="58" t="s">
        <v>6</v>
      </c>
      <c r="F1055" s="58" t="s">
        <v>8</v>
      </c>
      <c r="G1055" s="58" t="s">
        <v>9</v>
      </c>
      <c r="H1055" s="58" t="s">
        <v>22</v>
      </c>
      <c r="I1055" s="58" t="s">
        <v>10</v>
      </c>
      <c r="J1055" s="58" t="s">
        <v>11</v>
      </c>
      <c r="K1055" s="56" t="s">
        <v>12</v>
      </c>
      <c r="L1055" s="62" t="s">
        <v>13</v>
      </c>
      <c r="M1055" s="56" t="s">
        <v>14</v>
      </c>
      <c r="N1055" s="56" t="s">
        <v>15</v>
      </c>
      <c r="O1055" s="62" t="s">
        <v>13</v>
      </c>
      <c r="P1055" s="56" t="s">
        <v>14</v>
      </c>
      <c r="Q1055" s="195" t="s">
        <v>3</v>
      </c>
      <c r="R1055" s="379"/>
    </row>
    <row r="1056" spans="1:21" s="131" customFormat="1" ht="13.95" customHeight="1">
      <c r="A1056" s="66">
        <v>1</v>
      </c>
      <c r="B1056" s="58" t="s">
        <v>3844</v>
      </c>
      <c r="C1056" s="60" t="s">
        <v>380</v>
      </c>
      <c r="D1056" s="13" t="s">
        <v>3465</v>
      </c>
      <c r="E1056" s="13">
        <v>11</v>
      </c>
      <c r="F1056" s="13" t="s">
        <v>165</v>
      </c>
      <c r="G1056" s="13" t="s">
        <v>166</v>
      </c>
      <c r="H1056" s="13" t="s">
        <v>3845</v>
      </c>
      <c r="I1056" s="13">
        <v>90103622</v>
      </c>
      <c r="J1056" s="13" t="s">
        <v>241</v>
      </c>
      <c r="K1056" s="187">
        <v>17</v>
      </c>
      <c r="L1056" s="12">
        <v>32014</v>
      </c>
      <c r="M1056" s="12">
        <v>0</v>
      </c>
      <c r="N1056" s="12">
        <f>L1056+M1056</f>
        <v>32014</v>
      </c>
      <c r="O1056" s="12">
        <v>32014</v>
      </c>
      <c r="P1056" s="12">
        <v>0</v>
      </c>
      <c r="Q1056" s="12">
        <f>O1056+P1056</f>
        <v>32014</v>
      </c>
      <c r="R1056" s="60" t="s">
        <v>507</v>
      </c>
    </row>
    <row r="1057" spans="1:21" ht="13.95" customHeight="1">
      <c r="A1057" s="380"/>
      <c r="B1057" s="381"/>
      <c r="C1057" s="381"/>
      <c r="D1057" s="381"/>
      <c r="E1057" s="381"/>
      <c r="F1057" s="381"/>
      <c r="G1057" s="381"/>
      <c r="H1057" s="381"/>
      <c r="I1057" s="381"/>
      <c r="J1057" s="381"/>
      <c r="K1057" s="382"/>
      <c r="L1057" s="18">
        <f t="shared" ref="L1057:Q1057" si="198">SUM(L1056)</f>
        <v>32014</v>
      </c>
      <c r="M1057" s="18">
        <f t="shared" si="198"/>
        <v>0</v>
      </c>
      <c r="N1057" s="18">
        <f t="shared" si="198"/>
        <v>32014</v>
      </c>
      <c r="O1057" s="18">
        <f t="shared" si="198"/>
        <v>32014</v>
      </c>
      <c r="P1057" s="18">
        <f t="shared" si="198"/>
        <v>0</v>
      </c>
      <c r="Q1057" s="18">
        <f t="shared" si="198"/>
        <v>32014</v>
      </c>
      <c r="R1057" s="70"/>
      <c r="U1057" s="38"/>
    </row>
    <row r="1058" spans="1:21" ht="36" customHeight="1">
      <c r="A1058" s="80"/>
      <c r="B1058" s="80"/>
      <c r="C1058" s="80"/>
      <c r="D1058" s="80"/>
      <c r="E1058" s="80"/>
      <c r="F1058" s="80"/>
      <c r="G1058" s="80"/>
      <c r="H1058" s="80"/>
      <c r="I1058" s="80"/>
      <c r="J1058" s="80"/>
      <c r="K1058" s="80"/>
      <c r="L1058" s="80"/>
      <c r="M1058" s="80"/>
      <c r="N1058" s="80"/>
      <c r="O1058" s="80"/>
      <c r="P1058" s="80"/>
      <c r="Q1058" s="80"/>
    </row>
    <row r="1059" spans="1:21" s="131" customFormat="1" ht="31.95" customHeight="1">
      <c r="A1059" s="55" t="s">
        <v>4939</v>
      </c>
      <c r="B1059" s="374" t="s">
        <v>3847</v>
      </c>
      <c r="C1059" s="375"/>
      <c r="D1059" s="375"/>
      <c r="E1059" s="375"/>
      <c r="F1059" s="375"/>
      <c r="G1059" s="375"/>
      <c r="H1059" s="375"/>
      <c r="I1059" s="375"/>
      <c r="J1059" s="375"/>
      <c r="K1059" s="376"/>
      <c r="L1059" s="377" t="s">
        <v>450</v>
      </c>
      <c r="M1059" s="377"/>
      <c r="N1059" s="377"/>
      <c r="O1059" s="377" t="s">
        <v>451</v>
      </c>
      <c r="P1059" s="377"/>
      <c r="Q1059" s="377"/>
      <c r="R1059" s="378" t="s">
        <v>20</v>
      </c>
    </row>
    <row r="1060" spans="1:21" s="131" customFormat="1" ht="42" customHeight="1">
      <c r="A1060" s="56" t="s">
        <v>7</v>
      </c>
      <c r="B1060" s="57" t="s">
        <v>29</v>
      </c>
      <c r="C1060" s="57" t="s">
        <v>4</v>
      </c>
      <c r="D1060" s="58" t="s">
        <v>5</v>
      </c>
      <c r="E1060" s="58" t="s">
        <v>6</v>
      </c>
      <c r="F1060" s="58" t="s">
        <v>8</v>
      </c>
      <c r="G1060" s="58" t="s">
        <v>9</v>
      </c>
      <c r="H1060" s="58" t="s">
        <v>22</v>
      </c>
      <c r="I1060" s="58" t="s">
        <v>10</v>
      </c>
      <c r="J1060" s="58" t="s">
        <v>11</v>
      </c>
      <c r="K1060" s="56" t="s">
        <v>12</v>
      </c>
      <c r="L1060" s="62" t="s">
        <v>13</v>
      </c>
      <c r="M1060" s="56" t="s">
        <v>14</v>
      </c>
      <c r="N1060" s="56" t="s">
        <v>15</v>
      </c>
      <c r="O1060" s="62" t="s">
        <v>13</v>
      </c>
      <c r="P1060" s="56" t="s">
        <v>14</v>
      </c>
      <c r="Q1060" s="195" t="s">
        <v>3</v>
      </c>
      <c r="R1060" s="379"/>
    </row>
    <row r="1061" spans="1:21" s="131" customFormat="1" ht="13.95" customHeight="1">
      <c r="A1061" s="66">
        <v>1</v>
      </c>
      <c r="B1061" s="58" t="s">
        <v>3848</v>
      </c>
      <c r="C1061" s="14" t="s">
        <v>380</v>
      </c>
      <c r="D1061" s="13" t="s">
        <v>3849</v>
      </c>
      <c r="E1061" s="13" t="s">
        <v>3850</v>
      </c>
      <c r="F1061" s="13" t="s">
        <v>165</v>
      </c>
      <c r="G1061" s="13" t="s">
        <v>166</v>
      </c>
      <c r="H1061" s="13" t="s">
        <v>3851</v>
      </c>
      <c r="I1061" s="13">
        <v>90103629</v>
      </c>
      <c r="J1061" s="13" t="s">
        <v>241</v>
      </c>
      <c r="K1061" s="187">
        <v>17</v>
      </c>
      <c r="L1061" s="12">
        <v>30318</v>
      </c>
      <c r="M1061" s="12">
        <v>0</v>
      </c>
      <c r="N1061" s="12">
        <f>L1061+M1061</f>
        <v>30318</v>
      </c>
      <c r="O1061" s="12">
        <v>30318</v>
      </c>
      <c r="P1061" s="12">
        <v>0</v>
      </c>
      <c r="Q1061" s="12">
        <f>O1061+P1061</f>
        <v>30318</v>
      </c>
      <c r="R1061" s="60" t="s">
        <v>507</v>
      </c>
    </row>
    <row r="1062" spans="1:21" ht="13.95" customHeight="1">
      <c r="A1062" s="380"/>
      <c r="B1062" s="381"/>
      <c r="C1062" s="381"/>
      <c r="D1062" s="381"/>
      <c r="E1062" s="381"/>
      <c r="F1062" s="381"/>
      <c r="G1062" s="381"/>
      <c r="H1062" s="381"/>
      <c r="I1062" s="381"/>
      <c r="J1062" s="381"/>
      <c r="K1062" s="382"/>
      <c r="L1062" s="18">
        <f t="shared" ref="L1062:Q1062" si="199">SUM(L1061:L1061)</f>
        <v>30318</v>
      </c>
      <c r="M1062" s="18">
        <f t="shared" si="199"/>
        <v>0</v>
      </c>
      <c r="N1062" s="18">
        <f t="shared" si="199"/>
        <v>30318</v>
      </c>
      <c r="O1062" s="18">
        <f t="shared" si="199"/>
        <v>30318</v>
      </c>
      <c r="P1062" s="18">
        <f t="shared" si="199"/>
        <v>0</v>
      </c>
      <c r="Q1062" s="18">
        <f t="shared" si="199"/>
        <v>30318</v>
      </c>
      <c r="R1062" s="70"/>
      <c r="U1062" s="38"/>
    </row>
    <row r="1063" spans="1:21" ht="36" customHeight="1">
      <c r="A1063" s="80"/>
      <c r="B1063" s="80"/>
      <c r="C1063" s="80"/>
      <c r="D1063" s="80"/>
      <c r="E1063" s="80"/>
      <c r="F1063" s="80"/>
      <c r="G1063" s="80"/>
      <c r="H1063" s="80"/>
      <c r="I1063" s="80"/>
      <c r="J1063" s="80"/>
      <c r="K1063" s="80"/>
      <c r="L1063" s="80"/>
      <c r="M1063" s="80"/>
      <c r="N1063" s="80"/>
      <c r="O1063" s="80"/>
      <c r="P1063" s="80"/>
      <c r="Q1063" s="80"/>
    </row>
    <row r="1064" spans="1:21" s="131" customFormat="1" ht="31.95" customHeight="1">
      <c r="A1064" s="55" t="s">
        <v>4940</v>
      </c>
      <c r="B1064" s="374" t="s">
        <v>3852</v>
      </c>
      <c r="C1064" s="375"/>
      <c r="D1064" s="375"/>
      <c r="E1064" s="375"/>
      <c r="F1064" s="375"/>
      <c r="G1064" s="375"/>
      <c r="H1064" s="375"/>
      <c r="I1064" s="375"/>
      <c r="J1064" s="375"/>
      <c r="K1064" s="376"/>
      <c r="L1064" s="377" t="s">
        <v>450</v>
      </c>
      <c r="M1064" s="377"/>
      <c r="N1064" s="377"/>
      <c r="O1064" s="377" t="s">
        <v>451</v>
      </c>
      <c r="P1064" s="377"/>
      <c r="Q1064" s="377"/>
      <c r="R1064" s="378" t="s">
        <v>20</v>
      </c>
    </row>
    <row r="1065" spans="1:21" s="131" customFormat="1" ht="42" customHeight="1">
      <c r="A1065" s="56" t="s">
        <v>7</v>
      </c>
      <c r="B1065" s="57" t="s">
        <v>29</v>
      </c>
      <c r="C1065" s="57" t="s">
        <v>4</v>
      </c>
      <c r="D1065" s="58" t="s">
        <v>5</v>
      </c>
      <c r="E1065" s="58" t="s">
        <v>6</v>
      </c>
      <c r="F1065" s="58" t="s">
        <v>8</v>
      </c>
      <c r="G1065" s="58" t="s">
        <v>9</v>
      </c>
      <c r="H1065" s="58" t="s">
        <v>22</v>
      </c>
      <c r="I1065" s="58" t="s">
        <v>10</v>
      </c>
      <c r="J1065" s="58" t="s">
        <v>11</v>
      </c>
      <c r="K1065" s="56" t="s">
        <v>12</v>
      </c>
      <c r="L1065" s="62" t="s">
        <v>13</v>
      </c>
      <c r="M1065" s="56" t="s">
        <v>14</v>
      </c>
      <c r="N1065" s="56" t="s">
        <v>15</v>
      </c>
      <c r="O1065" s="62" t="s">
        <v>13</v>
      </c>
      <c r="P1065" s="56" t="s">
        <v>14</v>
      </c>
      <c r="Q1065" s="195" t="s">
        <v>3</v>
      </c>
      <c r="R1065" s="379"/>
    </row>
    <row r="1066" spans="1:21" s="131" customFormat="1" ht="13.95" customHeight="1">
      <c r="A1066" s="66">
        <v>1</v>
      </c>
      <c r="B1066" s="196" t="s">
        <v>3853</v>
      </c>
      <c r="C1066" s="13" t="s">
        <v>380</v>
      </c>
      <c r="D1066" s="13" t="s">
        <v>3854</v>
      </c>
      <c r="E1066" s="13">
        <v>21</v>
      </c>
      <c r="F1066" s="13" t="s">
        <v>165</v>
      </c>
      <c r="G1066" s="13" t="s">
        <v>166</v>
      </c>
      <c r="H1066" s="13" t="s">
        <v>3855</v>
      </c>
      <c r="I1066" s="13" t="s">
        <v>3856</v>
      </c>
      <c r="J1066" s="63" t="s">
        <v>444</v>
      </c>
      <c r="K1066" s="187">
        <v>100</v>
      </c>
      <c r="L1066" s="12">
        <v>68521</v>
      </c>
      <c r="M1066" s="12">
        <v>0</v>
      </c>
      <c r="N1066" s="12">
        <f>L1066+M1066</f>
        <v>68521</v>
      </c>
      <c r="O1066" s="12">
        <v>68521</v>
      </c>
      <c r="P1066" s="12">
        <v>0</v>
      </c>
      <c r="Q1066" s="12">
        <f>O1066+P1066</f>
        <v>68521</v>
      </c>
      <c r="R1066" s="60" t="s">
        <v>507</v>
      </c>
    </row>
    <row r="1067" spans="1:21" ht="13.95" customHeight="1">
      <c r="A1067" s="380"/>
      <c r="B1067" s="381"/>
      <c r="C1067" s="381"/>
      <c r="D1067" s="381"/>
      <c r="E1067" s="381"/>
      <c r="F1067" s="381"/>
      <c r="G1067" s="381"/>
      <c r="H1067" s="381"/>
      <c r="I1067" s="381"/>
      <c r="J1067" s="381"/>
      <c r="K1067" s="382"/>
      <c r="L1067" s="18">
        <f t="shared" ref="L1067:Q1067" si="200">SUM(L1066:L1066)</f>
        <v>68521</v>
      </c>
      <c r="M1067" s="18">
        <f t="shared" si="200"/>
        <v>0</v>
      </c>
      <c r="N1067" s="18">
        <f t="shared" si="200"/>
        <v>68521</v>
      </c>
      <c r="O1067" s="18">
        <f t="shared" si="200"/>
        <v>68521</v>
      </c>
      <c r="P1067" s="18">
        <f t="shared" si="200"/>
        <v>0</v>
      </c>
      <c r="Q1067" s="18">
        <f t="shared" si="200"/>
        <v>68521</v>
      </c>
      <c r="R1067" s="70"/>
      <c r="U1067" s="38"/>
    </row>
    <row r="1068" spans="1:21" ht="36" customHeight="1">
      <c r="A1068" s="80"/>
      <c r="B1068" s="80"/>
      <c r="C1068" s="80"/>
      <c r="D1068" s="80"/>
      <c r="E1068" s="80"/>
      <c r="F1068" s="80"/>
      <c r="G1068" s="80"/>
      <c r="H1068" s="80"/>
      <c r="I1068" s="80"/>
      <c r="J1068" s="80"/>
      <c r="K1068" s="80"/>
      <c r="L1068" s="80"/>
      <c r="M1068" s="80"/>
      <c r="N1068" s="80"/>
      <c r="O1068" s="80"/>
      <c r="P1068" s="80"/>
      <c r="Q1068" s="80"/>
    </row>
    <row r="1069" spans="1:21" s="131" customFormat="1" ht="31.95" customHeight="1">
      <c r="A1069" s="55" t="s">
        <v>4941</v>
      </c>
      <c r="B1069" s="374" t="s">
        <v>3858</v>
      </c>
      <c r="C1069" s="375"/>
      <c r="D1069" s="375"/>
      <c r="E1069" s="375"/>
      <c r="F1069" s="375"/>
      <c r="G1069" s="375"/>
      <c r="H1069" s="375"/>
      <c r="I1069" s="375"/>
      <c r="J1069" s="375"/>
      <c r="K1069" s="376"/>
      <c r="L1069" s="377" t="s">
        <v>450</v>
      </c>
      <c r="M1069" s="377"/>
      <c r="N1069" s="377"/>
      <c r="O1069" s="377" t="s">
        <v>451</v>
      </c>
      <c r="P1069" s="377"/>
      <c r="Q1069" s="377"/>
      <c r="R1069" s="378" t="s">
        <v>20</v>
      </c>
    </row>
    <row r="1070" spans="1:21" s="131" customFormat="1" ht="42" customHeight="1">
      <c r="A1070" s="56" t="s">
        <v>7</v>
      </c>
      <c r="B1070" s="57" t="s">
        <v>29</v>
      </c>
      <c r="C1070" s="57" t="s">
        <v>4</v>
      </c>
      <c r="D1070" s="58" t="s">
        <v>5</v>
      </c>
      <c r="E1070" s="58" t="s">
        <v>6</v>
      </c>
      <c r="F1070" s="58" t="s">
        <v>8</v>
      </c>
      <c r="G1070" s="58" t="s">
        <v>9</v>
      </c>
      <c r="H1070" s="58" t="s">
        <v>22</v>
      </c>
      <c r="I1070" s="58" t="s">
        <v>10</v>
      </c>
      <c r="J1070" s="58" t="s">
        <v>11</v>
      </c>
      <c r="K1070" s="56" t="s">
        <v>12</v>
      </c>
      <c r="L1070" s="62" t="s">
        <v>13</v>
      </c>
      <c r="M1070" s="56" t="s">
        <v>14</v>
      </c>
      <c r="N1070" s="56" t="s">
        <v>15</v>
      </c>
      <c r="O1070" s="62" t="s">
        <v>13</v>
      </c>
      <c r="P1070" s="56" t="s">
        <v>14</v>
      </c>
      <c r="Q1070" s="195" t="s">
        <v>3</v>
      </c>
      <c r="R1070" s="379"/>
    </row>
    <row r="1071" spans="1:21" s="131" customFormat="1" ht="13.95" customHeight="1">
      <c r="A1071" s="66">
        <v>1</v>
      </c>
      <c r="B1071" s="196" t="s">
        <v>3859</v>
      </c>
      <c r="C1071" s="60" t="s">
        <v>380</v>
      </c>
      <c r="D1071" s="13" t="s">
        <v>3860</v>
      </c>
      <c r="E1071" s="13">
        <v>5</v>
      </c>
      <c r="F1071" s="13" t="s">
        <v>165</v>
      </c>
      <c r="G1071" s="13" t="s">
        <v>166</v>
      </c>
      <c r="H1071" s="13" t="s">
        <v>3861</v>
      </c>
      <c r="I1071" s="13">
        <v>50438542</v>
      </c>
      <c r="J1071" s="13" t="s">
        <v>241</v>
      </c>
      <c r="K1071" s="187">
        <v>35</v>
      </c>
      <c r="L1071" s="12">
        <v>15811</v>
      </c>
      <c r="M1071" s="12">
        <v>0</v>
      </c>
      <c r="N1071" s="12">
        <f>L1071+M1071</f>
        <v>15811</v>
      </c>
      <c r="O1071" s="12">
        <v>15811</v>
      </c>
      <c r="P1071" s="12">
        <v>0</v>
      </c>
      <c r="Q1071" s="12">
        <f>O1071+P1071</f>
        <v>15811</v>
      </c>
      <c r="R1071" s="60" t="s">
        <v>507</v>
      </c>
      <c r="S1071" s="351" t="s">
        <v>5090</v>
      </c>
    </row>
    <row r="1072" spans="1:21" ht="13.95" customHeight="1">
      <c r="A1072" s="380"/>
      <c r="B1072" s="381"/>
      <c r="C1072" s="381"/>
      <c r="D1072" s="381"/>
      <c r="E1072" s="381"/>
      <c r="F1072" s="381"/>
      <c r="G1072" s="381"/>
      <c r="H1072" s="381"/>
      <c r="I1072" s="381"/>
      <c r="J1072" s="381"/>
      <c r="K1072" s="382"/>
      <c r="L1072" s="18">
        <f t="shared" ref="L1072:Q1072" si="201">SUM(L1071)</f>
        <v>15811</v>
      </c>
      <c r="M1072" s="18">
        <f t="shared" si="201"/>
        <v>0</v>
      </c>
      <c r="N1072" s="18">
        <f t="shared" si="201"/>
        <v>15811</v>
      </c>
      <c r="O1072" s="18">
        <f t="shared" si="201"/>
        <v>15811</v>
      </c>
      <c r="P1072" s="18">
        <f t="shared" si="201"/>
        <v>0</v>
      </c>
      <c r="Q1072" s="18">
        <f t="shared" si="201"/>
        <v>15811</v>
      </c>
      <c r="R1072" s="70"/>
      <c r="U1072" s="38"/>
    </row>
    <row r="1073" spans="1:21" ht="36" customHeight="1">
      <c r="A1073" s="80"/>
      <c r="B1073" s="80"/>
      <c r="C1073" s="80"/>
      <c r="D1073" s="80"/>
      <c r="E1073" s="80"/>
      <c r="F1073" s="80"/>
      <c r="G1073" s="80"/>
      <c r="H1073" s="80"/>
      <c r="I1073" s="80"/>
      <c r="J1073" s="80"/>
      <c r="K1073" s="80"/>
      <c r="L1073" s="80"/>
      <c r="M1073" s="80"/>
      <c r="N1073" s="80"/>
      <c r="O1073" s="80"/>
      <c r="P1073" s="80"/>
      <c r="Q1073" s="80"/>
    </row>
    <row r="1074" spans="1:21" s="131" customFormat="1" ht="31.95" customHeight="1">
      <c r="A1074" s="55" t="s">
        <v>4942</v>
      </c>
      <c r="B1074" s="374" t="s">
        <v>3862</v>
      </c>
      <c r="C1074" s="375"/>
      <c r="D1074" s="375"/>
      <c r="E1074" s="375"/>
      <c r="F1074" s="375"/>
      <c r="G1074" s="375"/>
      <c r="H1074" s="375"/>
      <c r="I1074" s="375"/>
      <c r="J1074" s="375"/>
      <c r="K1074" s="376"/>
      <c r="L1074" s="377" t="s">
        <v>450</v>
      </c>
      <c r="M1074" s="377"/>
      <c r="N1074" s="377"/>
      <c r="O1074" s="377" t="s">
        <v>451</v>
      </c>
      <c r="P1074" s="377"/>
      <c r="Q1074" s="377"/>
      <c r="R1074" s="378" t="s">
        <v>20</v>
      </c>
    </row>
    <row r="1075" spans="1:21" s="131" customFormat="1" ht="42" customHeight="1">
      <c r="A1075" s="56" t="s">
        <v>7</v>
      </c>
      <c r="B1075" s="57" t="s">
        <v>29</v>
      </c>
      <c r="C1075" s="57" t="s">
        <v>4</v>
      </c>
      <c r="D1075" s="58" t="s">
        <v>5</v>
      </c>
      <c r="E1075" s="58" t="s">
        <v>6</v>
      </c>
      <c r="F1075" s="58" t="s">
        <v>8</v>
      </c>
      <c r="G1075" s="58" t="s">
        <v>9</v>
      </c>
      <c r="H1075" s="58" t="s">
        <v>22</v>
      </c>
      <c r="I1075" s="58" t="s">
        <v>10</v>
      </c>
      <c r="J1075" s="58" t="s">
        <v>11</v>
      </c>
      <c r="K1075" s="56" t="s">
        <v>12</v>
      </c>
      <c r="L1075" s="62" t="s">
        <v>13</v>
      </c>
      <c r="M1075" s="56" t="s">
        <v>14</v>
      </c>
      <c r="N1075" s="56" t="s">
        <v>15</v>
      </c>
      <c r="O1075" s="62" t="s">
        <v>13</v>
      </c>
      <c r="P1075" s="56" t="s">
        <v>14</v>
      </c>
      <c r="Q1075" s="195" t="s">
        <v>3</v>
      </c>
      <c r="R1075" s="379"/>
    </row>
    <row r="1076" spans="1:21" s="131" customFormat="1" ht="13.95" customHeight="1">
      <c r="A1076" s="66">
        <v>1</v>
      </c>
      <c r="B1076" s="196" t="s">
        <v>3863</v>
      </c>
      <c r="C1076" s="60" t="s">
        <v>1049</v>
      </c>
      <c r="D1076" s="13" t="s">
        <v>3864</v>
      </c>
      <c r="E1076" s="13">
        <v>22</v>
      </c>
      <c r="F1076" s="13" t="s">
        <v>165</v>
      </c>
      <c r="G1076" s="13" t="s">
        <v>166</v>
      </c>
      <c r="H1076" s="13" t="s">
        <v>3865</v>
      </c>
      <c r="I1076" s="13" t="s">
        <v>3866</v>
      </c>
      <c r="J1076" s="13" t="s">
        <v>444</v>
      </c>
      <c r="K1076" s="187">
        <v>43</v>
      </c>
      <c r="L1076" s="12">
        <v>77640</v>
      </c>
      <c r="M1076" s="12">
        <v>0</v>
      </c>
      <c r="N1076" s="12">
        <f>L1076+M1076</f>
        <v>77640</v>
      </c>
      <c r="O1076" s="12">
        <v>77640</v>
      </c>
      <c r="P1076" s="12">
        <v>0</v>
      </c>
      <c r="Q1076" s="12">
        <f>O1076+P1076</f>
        <v>77640</v>
      </c>
      <c r="R1076" s="60" t="s">
        <v>507</v>
      </c>
      <c r="S1076" s="351" t="s">
        <v>5088</v>
      </c>
    </row>
    <row r="1077" spans="1:21" ht="13.95" customHeight="1">
      <c r="A1077" s="380"/>
      <c r="B1077" s="381"/>
      <c r="C1077" s="381"/>
      <c r="D1077" s="381"/>
      <c r="E1077" s="381"/>
      <c r="F1077" s="381"/>
      <c r="G1077" s="381"/>
      <c r="H1077" s="381"/>
      <c r="I1077" s="381"/>
      <c r="J1077" s="381"/>
      <c r="K1077" s="382"/>
      <c r="L1077" s="18">
        <f t="shared" ref="L1077:Q1077" si="202">SUM(L1076)</f>
        <v>77640</v>
      </c>
      <c r="M1077" s="18">
        <f t="shared" si="202"/>
        <v>0</v>
      </c>
      <c r="N1077" s="18">
        <f t="shared" si="202"/>
        <v>77640</v>
      </c>
      <c r="O1077" s="18">
        <f t="shared" si="202"/>
        <v>77640</v>
      </c>
      <c r="P1077" s="18">
        <f t="shared" si="202"/>
        <v>0</v>
      </c>
      <c r="Q1077" s="18">
        <f t="shared" si="202"/>
        <v>77640</v>
      </c>
      <c r="R1077" s="70"/>
      <c r="U1077" s="38"/>
    </row>
    <row r="1078" spans="1:21" ht="36" customHeight="1">
      <c r="A1078" s="80"/>
      <c r="B1078" s="80"/>
      <c r="C1078" s="80"/>
      <c r="D1078" s="80"/>
      <c r="E1078" s="80"/>
      <c r="F1078" s="80"/>
      <c r="G1078" s="80"/>
      <c r="H1078" s="80"/>
      <c r="I1078" s="80"/>
      <c r="J1078" s="80"/>
      <c r="K1078" s="80"/>
      <c r="L1078" s="80"/>
      <c r="M1078" s="80"/>
      <c r="N1078" s="80"/>
      <c r="O1078" s="80"/>
      <c r="P1078" s="80"/>
      <c r="Q1078" s="80"/>
    </row>
    <row r="1079" spans="1:21" s="131" customFormat="1" ht="31.95" customHeight="1">
      <c r="A1079" s="55" t="s">
        <v>4943</v>
      </c>
      <c r="B1079" s="374" t="s">
        <v>3867</v>
      </c>
      <c r="C1079" s="375"/>
      <c r="D1079" s="375"/>
      <c r="E1079" s="375"/>
      <c r="F1079" s="375"/>
      <c r="G1079" s="375"/>
      <c r="H1079" s="375"/>
      <c r="I1079" s="375"/>
      <c r="J1079" s="375"/>
      <c r="K1079" s="376"/>
      <c r="L1079" s="377" t="s">
        <v>450</v>
      </c>
      <c r="M1079" s="377"/>
      <c r="N1079" s="377"/>
      <c r="O1079" s="377" t="s">
        <v>451</v>
      </c>
      <c r="P1079" s="377"/>
      <c r="Q1079" s="377"/>
      <c r="R1079" s="378" t="s">
        <v>20</v>
      </c>
    </row>
    <row r="1080" spans="1:21" s="131" customFormat="1" ht="42" customHeight="1">
      <c r="A1080" s="56" t="s">
        <v>7</v>
      </c>
      <c r="B1080" s="57" t="s">
        <v>29</v>
      </c>
      <c r="C1080" s="57" t="s">
        <v>4</v>
      </c>
      <c r="D1080" s="58" t="s">
        <v>5</v>
      </c>
      <c r="E1080" s="58" t="s">
        <v>6</v>
      </c>
      <c r="F1080" s="58" t="s">
        <v>8</v>
      </c>
      <c r="G1080" s="58" t="s">
        <v>9</v>
      </c>
      <c r="H1080" s="58" t="s">
        <v>22</v>
      </c>
      <c r="I1080" s="58" t="s">
        <v>10</v>
      </c>
      <c r="J1080" s="58" t="s">
        <v>11</v>
      </c>
      <c r="K1080" s="56" t="s">
        <v>12</v>
      </c>
      <c r="L1080" s="62" t="s">
        <v>13</v>
      </c>
      <c r="M1080" s="56" t="s">
        <v>14</v>
      </c>
      <c r="N1080" s="56" t="s">
        <v>15</v>
      </c>
      <c r="O1080" s="62" t="s">
        <v>13</v>
      </c>
      <c r="P1080" s="56" t="s">
        <v>14</v>
      </c>
      <c r="Q1080" s="195" t="s">
        <v>3</v>
      </c>
      <c r="R1080" s="379"/>
    </row>
    <row r="1081" spans="1:21" s="131" customFormat="1" ht="13.95" customHeight="1">
      <c r="A1081" s="66">
        <v>1</v>
      </c>
      <c r="B1081" s="196" t="s">
        <v>3868</v>
      </c>
      <c r="C1081" s="60" t="s">
        <v>1049</v>
      </c>
      <c r="D1081" s="13" t="s">
        <v>3515</v>
      </c>
      <c r="E1081" s="13">
        <v>20</v>
      </c>
      <c r="F1081" s="13" t="s">
        <v>165</v>
      </c>
      <c r="G1081" s="13" t="s">
        <v>166</v>
      </c>
      <c r="H1081" s="13" t="s">
        <v>3869</v>
      </c>
      <c r="I1081" s="13" t="s">
        <v>3870</v>
      </c>
      <c r="J1081" s="13" t="s">
        <v>444</v>
      </c>
      <c r="K1081" s="187">
        <v>30</v>
      </c>
      <c r="L1081" s="12">
        <v>55226</v>
      </c>
      <c r="M1081" s="12">
        <v>0</v>
      </c>
      <c r="N1081" s="12">
        <f>L1081+M1081</f>
        <v>55226</v>
      </c>
      <c r="O1081" s="12">
        <v>55226</v>
      </c>
      <c r="P1081" s="12">
        <v>0</v>
      </c>
      <c r="Q1081" s="12">
        <f>O1081+P1081</f>
        <v>55226</v>
      </c>
      <c r="R1081" s="60" t="s">
        <v>507</v>
      </c>
      <c r="S1081" s="351" t="s">
        <v>5089</v>
      </c>
    </row>
    <row r="1082" spans="1:21" s="131" customFormat="1" ht="13.95" customHeight="1">
      <c r="A1082" s="66">
        <v>2</v>
      </c>
      <c r="B1082" s="196" t="s">
        <v>3868</v>
      </c>
      <c r="C1082" s="60" t="s">
        <v>1049</v>
      </c>
      <c r="D1082" s="13" t="s">
        <v>3515</v>
      </c>
      <c r="E1082" s="13">
        <v>20</v>
      </c>
      <c r="F1082" s="13" t="s">
        <v>165</v>
      </c>
      <c r="G1082" s="13" t="s">
        <v>166</v>
      </c>
      <c r="H1082" s="13" t="s">
        <v>3871</v>
      </c>
      <c r="I1082" s="13" t="s">
        <v>3872</v>
      </c>
      <c r="J1082" s="13" t="s">
        <v>241</v>
      </c>
      <c r="K1082" s="187">
        <v>15</v>
      </c>
      <c r="L1082" s="12">
        <v>21846</v>
      </c>
      <c r="M1082" s="12">
        <v>0</v>
      </c>
      <c r="N1082" s="12">
        <f>L1082+M1082</f>
        <v>21846</v>
      </c>
      <c r="O1082" s="12">
        <v>21846</v>
      </c>
      <c r="P1082" s="12">
        <v>0</v>
      </c>
      <c r="Q1082" s="12">
        <f>O1082+P1082</f>
        <v>21846</v>
      </c>
      <c r="R1082" s="60" t="s">
        <v>507</v>
      </c>
    </row>
    <row r="1083" spans="1:21" ht="13.95" customHeight="1">
      <c r="A1083" s="380"/>
      <c r="B1083" s="381"/>
      <c r="C1083" s="381"/>
      <c r="D1083" s="381"/>
      <c r="E1083" s="381"/>
      <c r="F1083" s="381"/>
      <c r="G1083" s="381"/>
      <c r="H1083" s="381"/>
      <c r="I1083" s="381"/>
      <c r="J1083" s="381"/>
      <c r="K1083" s="382"/>
      <c r="L1083" s="18">
        <f t="shared" ref="L1083:Q1083" si="203">SUM(L1081:L1082)</f>
        <v>77072</v>
      </c>
      <c r="M1083" s="18">
        <f t="shared" si="203"/>
        <v>0</v>
      </c>
      <c r="N1083" s="18">
        <f t="shared" si="203"/>
        <v>77072</v>
      </c>
      <c r="O1083" s="18">
        <f t="shared" si="203"/>
        <v>77072</v>
      </c>
      <c r="P1083" s="18">
        <f t="shared" si="203"/>
        <v>0</v>
      </c>
      <c r="Q1083" s="18">
        <f t="shared" si="203"/>
        <v>77072</v>
      </c>
      <c r="R1083" s="70"/>
      <c r="U1083" s="38"/>
    </row>
    <row r="1084" spans="1:21" ht="36" customHeight="1">
      <c r="A1084" s="80"/>
      <c r="B1084" s="80"/>
      <c r="C1084" s="80"/>
      <c r="D1084" s="80"/>
      <c r="E1084" s="80"/>
      <c r="F1084" s="80"/>
      <c r="G1084" s="80"/>
      <c r="H1084" s="80"/>
      <c r="I1084" s="80"/>
      <c r="J1084" s="80"/>
      <c r="K1084" s="80"/>
      <c r="L1084" s="80"/>
      <c r="M1084" s="80"/>
      <c r="N1084" s="80"/>
      <c r="O1084" s="80"/>
      <c r="P1084" s="80"/>
      <c r="Q1084" s="80"/>
    </row>
    <row r="1085" spans="1:21" s="131" customFormat="1" ht="31.95" customHeight="1">
      <c r="A1085" s="55" t="s">
        <v>4944</v>
      </c>
      <c r="B1085" s="374" t="s">
        <v>3874</v>
      </c>
      <c r="C1085" s="375"/>
      <c r="D1085" s="375"/>
      <c r="E1085" s="375"/>
      <c r="F1085" s="375"/>
      <c r="G1085" s="375"/>
      <c r="H1085" s="375"/>
      <c r="I1085" s="375"/>
      <c r="J1085" s="375"/>
      <c r="K1085" s="376"/>
      <c r="L1085" s="377" t="s">
        <v>450</v>
      </c>
      <c r="M1085" s="377"/>
      <c r="N1085" s="377"/>
      <c r="O1085" s="377" t="s">
        <v>451</v>
      </c>
      <c r="P1085" s="377"/>
      <c r="Q1085" s="377"/>
      <c r="R1085" s="378" t="s">
        <v>20</v>
      </c>
    </row>
    <row r="1086" spans="1:21" s="131" customFormat="1" ht="42" customHeight="1">
      <c r="A1086" s="56" t="s">
        <v>7</v>
      </c>
      <c r="B1086" s="57" t="s">
        <v>29</v>
      </c>
      <c r="C1086" s="57" t="s">
        <v>4</v>
      </c>
      <c r="D1086" s="58" t="s">
        <v>5</v>
      </c>
      <c r="E1086" s="58" t="s">
        <v>6</v>
      </c>
      <c r="F1086" s="58" t="s">
        <v>8</v>
      </c>
      <c r="G1086" s="58" t="s">
        <v>9</v>
      </c>
      <c r="H1086" s="58" t="s">
        <v>22</v>
      </c>
      <c r="I1086" s="58" t="s">
        <v>10</v>
      </c>
      <c r="J1086" s="58" t="s">
        <v>11</v>
      </c>
      <c r="K1086" s="56" t="s">
        <v>12</v>
      </c>
      <c r="L1086" s="62" t="s">
        <v>13</v>
      </c>
      <c r="M1086" s="56" t="s">
        <v>14</v>
      </c>
      <c r="N1086" s="56" t="s">
        <v>15</v>
      </c>
      <c r="O1086" s="62" t="s">
        <v>13</v>
      </c>
      <c r="P1086" s="56" t="s">
        <v>14</v>
      </c>
      <c r="Q1086" s="195" t="s">
        <v>3</v>
      </c>
      <c r="R1086" s="379"/>
    </row>
    <row r="1087" spans="1:21" s="131" customFormat="1" ht="14.1" customHeight="1">
      <c r="A1087" s="66">
        <v>1</v>
      </c>
      <c r="B1087" s="58" t="s">
        <v>3875</v>
      </c>
      <c r="C1087" s="58" t="s">
        <v>1049</v>
      </c>
      <c r="D1087" s="13" t="s">
        <v>3355</v>
      </c>
      <c r="E1087" s="13">
        <v>5</v>
      </c>
      <c r="F1087" s="13" t="s">
        <v>165</v>
      </c>
      <c r="G1087" s="13" t="s">
        <v>166</v>
      </c>
      <c r="H1087" s="13" t="s">
        <v>3876</v>
      </c>
      <c r="I1087" s="13" t="s">
        <v>3877</v>
      </c>
      <c r="J1087" s="13" t="s">
        <v>241</v>
      </c>
      <c r="K1087" s="13">
        <v>30</v>
      </c>
      <c r="L1087" s="12">
        <v>43923</v>
      </c>
      <c r="M1087" s="12">
        <v>0</v>
      </c>
      <c r="N1087" s="12">
        <f>L1087+M1087</f>
        <v>43923</v>
      </c>
      <c r="O1087" s="12">
        <v>43923</v>
      </c>
      <c r="P1087" s="12">
        <v>0</v>
      </c>
      <c r="Q1087" s="12">
        <f>O1087+P1087</f>
        <v>43923</v>
      </c>
      <c r="R1087" s="60" t="s">
        <v>507</v>
      </c>
      <c r="S1087" s="351" t="s">
        <v>5088</v>
      </c>
    </row>
    <row r="1088" spans="1:21" ht="13.95" customHeight="1">
      <c r="A1088" s="380"/>
      <c r="B1088" s="381"/>
      <c r="C1088" s="381"/>
      <c r="D1088" s="381"/>
      <c r="E1088" s="381"/>
      <c r="F1088" s="381"/>
      <c r="G1088" s="381"/>
      <c r="H1088" s="381"/>
      <c r="I1088" s="381"/>
      <c r="J1088" s="381"/>
      <c r="K1088" s="382"/>
      <c r="L1088" s="18">
        <f t="shared" ref="L1088:Q1088" si="204">SUM(L1087)</f>
        <v>43923</v>
      </c>
      <c r="M1088" s="18">
        <f t="shared" si="204"/>
        <v>0</v>
      </c>
      <c r="N1088" s="18">
        <f t="shared" si="204"/>
        <v>43923</v>
      </c>
      <c r="O1088" s="18">
        <f t="shared" si="204"/>
        <v>43923</v>
      </c>
      <c r="P1088" s="18">
        <f t="shared" si="204"/>
        <v>0</v>
      </c>
      <c r="Q1088" s="18">
        <f t="shared" si="204"/>
        <v>43923</v>
      </c>
      <c r="R1088" s="70"/>
      <c r="U1088" s="38"/>
    </row>
    <row r="1089" spans="1:21" ht="36" customHeight="1">
      <c r="A1089" s="80"/>
      <c r="B1089" s="80"/>
      <c r="C1089" s="80"/>
      <c r="D1089" s="80"/>
      <c r="E1089" s="80"/>
      <c r="F1089" s="80"/>
      <c r="G1089" s="80"/>
      <c r="H1089" s="80"/>
      <c r="I1089" s="80"/>
      <c r="J1089" s="80"/>
      <c r="K1089" s="80"/>
      <c r="L1089" s="80"/>
      <c r="M1089" s="80"/>
      <c r="N1089" s="80"/>
      <c r="O1089" s="80"/>
      <c r="P1089" s="80"/>
      <c r="Q1089" s="80"/>
    </row>
    <row r="1090" spans="1:21" s="131" customFormat="1" ht="31.95" customHeight="1">
      <c r="A1090" s="55" t="s">
        <v>4945</v>
      </c>
      <c r="B1090" s="374" t="s">
        <v>3879</v>
      </c>
      <c r="C1090" s="375"/>
      <c r="D1090" s="375"/>
      <c r="E1090" s="375"/>
      <c r="F1090" s="375"/>
      <c r="G1090" s="375"/>
      <c r="H1090" s="375"/>
      <c r="I1090" s="375"/>
      <c r="J1090" s="375"/>
      <c r="K1090" s="376"/>
      <c r="L1090" s="377" t="s">
        <v>450</v>
      </c>
      <c r="M1090" s="377"/>
      <c r="N1090" s="377"/>
      <c r="O1090" s="377" t="s">
        <v>451</v>
      </c>
      <c r="P1090" s="377"/>
      <c r="Q1090" s="377"/>
      <c r="R1090" s="378" t="s">
        <v>20</v>
      </c>
    </row>
    <row r="1091" spans="1:21" s="131" customFormat="1" ht="42" customHeight="1">
      <c r="A1091" s="56" t="s">
        <v>7</v>
      </c>
      <c r="B1091" s="57" t="s">
        <v>29</v>
      </c>
      <c r="C1091" s="57" t="s">
        <v>4</v>
      </c>
      <c r="D1091" s="58" t="s">
        <v>5</v>
      </c>
      <c r="E1091" s="58" t="s">
        <v>6</v>
      </c>
      <c r="F1091" s="58" t="s">
        <v>8</v>
      </c>
      <c r="G1091" s="58" t="s">
        <v>9</v>
      </c>
      <c r="H1091" s="58" t="s">
        <v>22</v>
      </c>
      <c r="I1091" s="58" t="s">
        <v>10</v>
      </c>
      <c r="J1091" s="58" t="s">
        <v>11</v>
      </c>
      <c r="K1091" s="56" t="s">
        <v>12</v>
      </c>
      <c r="L1091" s="62" t="s">
        <v>13</v>
      </c>
      <c r="M1091" s="56" t="s">
        <v>14</v>
      </c>
      <c r="N1091" s="56" t="s">
        <v>15</v>
      </c>
      <c r="O1091" s="62" t="s">
        <v>13</v>
      </c>
      <c r="P1091" s="56" t="s">
        <v>14</v>
      </c>
      <c r="Q1091" s="195" t="s">
        <v>3</v>
      </c>
      <c r="R1091" s="379"/>
    </row>
    <row r="1092" spans="1:21" s="131" customFormat="1" ht="13.95" customHeight="1">
      <c r="A1092" s="66">
        <v>1</v>
      </c>
      <c r="B1092" s="196" t="s">
        <v>3880</v>
      </c>
      <c r="C1092" s="196" t="s">
        <v>1049</v>
      </c>
      <c r="D1092" s="60" t="s">
        <v>3860</v>
      </c>
      <c r="E1092" s="60">
        <v>25</v>
      </c>
      <c r="F1092" s="60" t="s">
        <v>165</v>
      </c>
      <c r="G1092" s="60" t="s">
        <v>166</v>
      </c>
      <c r="H1092" s="13" t="s">
        <v>3881</v>
      </c>
      <c r="I1092" s="13" t="s">
        <v>3882</v>
      </c>
      <c r="J1092" s="60" t="s">
        <v>241</v>
      </c>
      <c r="K1092" s="60">
        <v>35</v>
      </c>
      <c r="L1092" s="12">
        <v>41773</v>
      </c>
      <c r="M1092" s="12">
        <v>0</v>
      </c>
      <c r="N1092" s="12">
        <f>L1092+M1092</f>
        <v>41773</v>
      </c>
      <c r="O1092" s="12">
        <v>41773</v>
      </c>
      <c r="P1092" s="12">
        <v>0</v>
      </c>
      <c r="Q1092" s="12">
        <f>O1092+P1092</f>
        <v>41773</v>
      </c>
      <c r="R1092" s="60" t="s">
        <v>507</v>
      </c>
    </row>
    <row r="1093" spans="1:21" ht="13.95" customHeight="1">
      <c r="A1093" s="380"/>
      <c r="B1093" s="381"/>
      <c r="C1093" s="381"/>
      <c r="D1093" s="381"/>
      <c r="E1093" s="381"/>
      <c r="F1093" s="381"/>
      <c r="G1093" s="381"/>
      <c r="H1093" s="381"/>
      <c r="I1093" s="381"/>
      <c r="J1093" s="381"/>
      <c r="K1093" s="382"/>
      <c r="L1093" s="18">
        <f t="shared" ref="L1093:Q1093" si="205">SUM(L1092)</f>
        <v>41773</v>
      </c>
      <c r="M1093" s="18">
        <f t="shared" si="205"/>
        <v>0</v>
      </c>
      <c r="N1093" s="18">
        <f t="shared" si="205"/>
        <v>41773</v>
      </c>
      <c r="O1093" s="18">
        <f t="shared" si="205"/>
        <v>41773</v>
      </c>
      <c r="P1093" s="18">
        <f t="shared" si="205"/>
        <v>0</v>
      </c>
      <c r="Q1093" s="18">
        <f t="shared" si="205"/>
        <v>41773</v>
      </c>
      <c r="R1093" s="70"/>
      <c r="U1093" s="38"/>
    </row>
    <row r="1094" spans="1:21" ht="36" customHeight="1">
      <c r="A1094" s="80"/>
      <c r="B1094" s="80"/>
      <c r="C1094" s="80"/>
      <c r="D1094" s="80"/>
      <c r="E1094" s="80"/>
      <c r="F1094" s="80"/>
      <c r="G1094" s="80"/>
      <c r="H1094" s="80"/>
      <c r="I1094" s="80"/>
      <c r="J1094" s="80"/>
      <c r="K1094" s="80"/>
      <c r="L1094" s="80"/>
      <c r="M1094" s="80"/>
      <c r="N1094" s="80"/>
      <c r="O1094" s="80"/>
      <c r="P1094" s="80"/>
      <c r="Q1094" s="80"/>
    </row>
    <row r="1095" spans="1:21" s="131" customFormat="1" ht="31.95" customHeight="1">
      <c r="A1095" s="55" t="s">
        <v>4946</v>
      </c>
      <c r="B1095" s="374" t="s">
        <v>3884</v>
      </c>
      <c r="C1095" s="375"/>
      <c r="D1095" s="375"/>
      <c r="E1095" s="375"/>
      <c r="F1095" s="375"/>
      <c r="G1095" s="375"/>
      <c r="H1095" s="375"/>
      <c r="I1095" s="375"/>
      <c r="J1095" s="375"/>
      <c r="K1095" s="376"/>
      <c r="L1095" s="377" t="s">
        <v>450</v>
      </c>
      <c r="M1095" s="377"/>
      <c r="N1095" s="377"/>
      <c r="O1095" s="377" t="s">
        <v>451</v>
      </c>
      <c r="P1095" s="377"/>
      <c r="Q1095" s="377"/>
      <c r="R1095" s="378" t="s">
        <v>20</v>
      </c>
    </row>
    <row r="1096" spans="1:21" s="131" customFormat="1" ht="42" customHeight="1">
      <c r="A1096" s="56" t="s">
        <v>7</v>
      </c>
      <c r="B1096" s="57" t="s">
        <v>29</v>
      </c>
      <c r="C1096" s="57" t="s">
        <v>4</v>
      </c>
      <c r="D1096" s="58" t="s">
        <v>5</v>
      </c>
      <c r="E1096" s="58" t="s">
        <v>6</v>
      </c>
      <c r="F1096" s="58" t="s">
        <v>8</v>
      </c>
      <c r="G1096" s="58" t="s">
        <v>9</v>
      </c>
      <c r="H1096" s="58" t="s">
        <v>22</v>
      </c>
      <c r="I1096" s="58" t="s">
        <v>10</v>
      </c>
      <c r="J1096" s="58" t="s">
        <v>11</v>
      </c>
      <c r="K1096" s="56" t="s">
        <v>12</v>
      </c>
      <c r="L1096" s="62" t="s">
        <v>13</v>
      </c>
      <c r="M1096" s="56" t="s">
        <v>14</v>
      </c>
      <c r="N1096" s="56" t="s">
        <v>15</v>
      </c>
      <c r="O1096" s="62" t="s">
        <v>13</v>
      </c>
      <c r="P1096" s="56" t="s">
        <v>14</v>
      </c>
      <c r="Q1096" s="195" t="s">
        <v>3</v>
      </c>
      <c r="R1096" s="379"/>
    </row>
    <row r="1097" spans="1:21" s="131" customFormat="1" ht="13.95" customHeight="1">
      <c r="A1097" s="66">
        <v>1</v>
      </c>
      <c r="B1097" s="58" t="s">
        <v>3885</v>
      </c>
      <c r="C1097" s="58" t="s">
        <v>1049</v>
      </c>
      <c r="D1097" s="60" t="s">
        <v>3886</v>
      </c>
      <c r="E1097" s="311" t="s">
        <v>3887</v>
      </c>
      <c r="F1097" s="60" t="s">
        <v>165</v>
      </c>
      <c r="G1097" s="60" t="s">
        <v>166</v>
      </c>
      <c r="H1097" s="13" t="s">
        <v>3888</v>
      </c>
      <c r="I1097" s="13" t="s">
        <v>3889</v>
      </c>
      <c r="J1097" s="60" t="s">
        <v>444</v>
      </c>
      <c r="K1097" s="60">
        <v>55</v>
      </c>
      <c r="L1097" s="12">
        <v>61761</v>
      </c>
      <c r="M1097" s="12">
        <v>0</v>
      </c>
      <c r="N1097" s="12">
        <f>L1097+M1097</f>
        <v>61761</v>
      </c>
      <c r="O1097" s="12">
        <v>61761</v>
      </c>
      <c r="P1097" s="12">
        <v>0</v>
      </c>
      <c r="Q1097" s="12">
        <f>O1097+P1097</f>
        <v>61761</v>
      </c>
      <c r="R1097" s="60" t="s">
        <v>507</v>
      </c>
      <c r="S1097" s="351" t="s">
        <v>5088</v>
      </c>
    </row>
    <row r="1098" spans="1:21" ht="13.95" customHeight="1">
      <c r="A1098" s="380"/>
      <c r="B1098" s="381"/>
      <c r="C1098" s="381"/>
      <c r="D1098" s="381"/>
      <c r="E1098" s="381"/>
      <c r="F1098" s="381"/>
      <c r="G1098" s="381"/>
      <c r="H1098" s="381"/>
      <c r="I1098" s="381"/>
      <c r="J1098" s="381"/>
      <c r="K1098" s="382"/>
      <c r="L1098" s="18">
        <f t="shared" ref="L1098:Q1098" si="206">SUM(L1097)</f>
        <v>61761</v>
      </c>
      <c r="M1098" s="18">
        <f t="shared" si="206"/>
        <v>0</v>
      </c>
      <c r="N1098" s="18">
        <f t="shared" si="206"/>
        <v>61761</v>
      </c>
      <c r="O1098" s="18">
        <f t="shared" si="206"/>
        <v>61761</v>
      </c>
      <c r="P1098" s="18">
        <f t="shared" si="206"/>
        <v>0</v>
      </c>
      <c r="Q1098" s="18">
        <f t="shared" si="206"/>
        <v>61761</v>
      </c>
      <c r="R1098" s="70"/>
      <c r="U1098" s="38"/>
    </row>
    <row r="1099" spans="1:21" ht="36" customHeight="1">
      <c r="A1099" s="80"/>
      <c r="B1099" s="80"/>
      <c r="C1099" s="80"/>
      <c r="D1099" s="80"/>
      <c r="E1099" s="80"/>
      <c r="F1099" s="80"/>
      <c r="G1099" s="80"/>
      <c r="H1099" s="80"/>
      <c r="I1099" s="80"/>
      <c r="J1099" s="80"/>
      <c r="K1099" s="80">
        <v>9</v>
      </c>
      <c r="L1099" s="80"/>
      <c r="M1099" s="80"/>
      <c r="N1099" s="80"/>
      <c r="O1099" s="80"/>
      <c r="P1099" s="80"/>
      <c r="Q1099" s="80"/>
    </row>
    <row r="1100" spans="1:21" s="131" customFormat="1" ht="31.95" customHeight="1">
      <c r="A1100" s="55" t="s">
        <v>4947</v>
      </c>
      <c r="B1100" s="374" t="s">
        <v>3890</v>
      </c>
      <c r="C1100" s="375"/>
      <c r="D1100" s="375"/>
      <c r="E1100" s="375"/>
      <c r="F1100" s="375"/>
      <c r="G1100" s="375"/>
      <c r="H1100" s="375"/>
      <c r="I1100" s="375"/>
      <c r="J1100" s="375"/>
      <c r="K1100" s="376"/>
      <c r="L1100" s="377" t="s">
        <v>450</v>
      </c>
      <c r="M1100" s="377"/>
      <c r="N1100" s="377"/>
      <c r="O1100" s="377" t="s">
        <v>451</v>
      </c>
      <c r="P1100" s="377"/>
      <c r="Q1100" s="377"/>
      <c r="R1100" s="378" t="s">
        <v>20</v>
      </c>
    </row>
    <row r="1101" spans="1:21" s="131" customFormat="1" ht="42" customHeight="1">
      <c r="A1101" s="56" t="s">
        <v>7</v>
      </c>
      <c r="B1101" s="57" t="s">
        <v>29</v>
      </c>
      <c r="C1101" s="57" t="s">
        <v>4</v>
      </c>
      <c r="D1101" s="58" t="s">
        <v>5</v>
      </c>
      <c r="E1101" s="58" t="s">
        <v>6</v>
      </c>
      <c r="F1101" s="58" t="s">
        <v>8</v>
      </c>
      <c r="G1101" s="58" t="s">
        <v>9</v>
      </c>
      <c r="H1101" s="58" t="s">
        <v>22</v>
      </c>
      <c r="I1101" s="58" t="s">
        <v>10</v>
      </c>
      <c r="J1101" s="58" t="s">
        <v>11</v>
      </c>
      <c r="K1101" s="56" t="s">
        <v>12</v>
      </c>
      <c r="L1101" s="62" t="s">
        <v>13</v>
      </c>
      <c r="M1101" s="56" t="s">
        <v>14</v>
      </c>
      <c r="N1101" s="56" t="s">
        <v>15</v>
      </c>
      <c r="O1101" s="62" t="s">
        <v>13</v>
      </c>
      <c r="P1101" s="56" t="s">
        <v>14</v>
      </c>
      <c r="Q1101" s="195" t="s">
        <v>3</v>
      </c>
      <c r="R1101" s="379"/>
    </row>
    <row r="1102" spans="1:21" s="131" customFormat="1" ht="14.1" customHeight="1">
      <c r="A1102" s="66">
        <v>1</v>
      </c>
      <c r="B1102" s="56" t="s">
        <v>3891</v>
      </c>
      <c r="C1102" s="56" t="s">
        <v>3892</v>
      </c>
      <c r="D1102" s="60" t="s">
        <v>3634</v>
      </c>
      <c r="E1102" s="60" t="s">
        <v>3893</v>
      </c>
      <c r="F1102" s="60" t="s">
        <v>165</v>
      </c>
      <c r="G1102" s="60" t="s">
        <v>166</v>
      </c>
      <c r="H1102" s="13" t="s">
        <v>3894</v>
      </c>
      <c r="I1102" s="13" t="s">
        <v>3895</v>
      </c>
      <c r="J1102" s="60" t="s">
        <v>241</v>
      </c>
      <c r="K1102" s="60">
        <v>279</v>
      </c>
      <c r="L1102" s="12">
        <v>18150</v>
      </c>
      <c r="M1102" s="12">
        <v>0</v>
      </c>
      <c r="N1102" s="12">
        <f>L1102+M1102</f>
        <v>18150</v>
      </c>
      <c r="O1102" s="12">
        <v>18150</v>
      </c>
      <c r="P1102" s="12">
        <v>0</v>
      </c>
      <c r="Q1102" s="12">
        <f>O1102+P1102</f>
        <v>18150</v>
      </c>
      <c r="R1102" s="60" t="s">
        <v>507</v>
      </c>
      <c r="S1102" s="351" t="s">
        <v>5087</v>
      </c>
    </row>
    <row r="1103" spans="1:21" ht="13.95" customHeight="1">
      <c r="A1103" s="380"/>
      <c r="B1103" s="381"/>
      <c r="C1103" s="381"/>
      <c r="D1103" s="381"/>
      <c r="E1103" s="381"/>
      <c r="F1103" s="381"/>
      <c r="G1103" s="381"/>
      <c r="H1103" s="381"/>
      <c r="I1103" s="381"/>
      <c r="J1103" s="381"/>
      <c r="K1103" s="382"/>
      <c r="L1103" s="18">
        <f t="shared" ref="L1103:Q1103" si="207">SUM(L1102:L1102)</f>
        <v>18150</v>
      </c>
      <c r="M1103" s="18">
        <f t="shared" si="207"/>
        <v>0</v>
      </c>
      <c r="N1103" s="18">
        <f t="shared" si="207"/>
        <v>18150</v>
      </c>
      <c r="O1103" s="18">
        <f t="shared" si="207"/>
        <v>18150</v>
      </c>
      <c r="P1103" s="18">
        <f t="shared" si="207"/>
        <v>0</v>
      </c>
      <c r="Q1103" s="18">
        <f t="shared" si="207"/>
        <v>18150</v>
      </c>
      <c r="R1103" s="70"/>
      <c r="U1103" s="38"/>
    </row>
    <row r="1104" spans="1:21" ht="36" customHeight="1">
      <c r="A1104" s="368"/>
      <c r="B1104" s="368"/>
      <c r="C1104" s="368"/>
      <c r="D1104" s="368"/>
      <c r="E1104" s="368"/>
      <c r="F1104" s="368"/>
      <c r="G1104" s="368"/>
      <c r="H1104" s="368"/>
      <c r="I1104" s="368"/>
      <c r="J1104" s="368"/>
      <c r="K1104" s="368"/>
      <c r="L1104" s="368"/>
      <c r="M1104" s="368"/>
      <c r="N1104" s="368"/>
      <c r="O1104" s="368"/>
      <c r="P1104" s="368"/>
      <c r="Q1104" s="368"/>
    </row>
    <row r="1105" spans="1:21" s="76" customFormat="1" ht="31.95" customHeight="1">
      <c r="A1105" s="55" t="s">
        <v>4948</v>
      </c>
      <c r="B1105" s="374" t="s">
        <v>3897</v>
      </c>
      <c r="C1105" s="375"/>
      <c r="D1105" s="375"/>
      <c r="E1105" s="375"/>
      <c r="F1105" s="375"/>
      <c r="G1105" s="375"/>
      <c r="H1105" s="375"/>
      <c r="I1105" s="375"/>
      <c r="J1105" s="375"/>
      <c r="K1105" s="376"/>
      <c r="L1105" s="377" t="s">
        <v>450</v>
      </c>
      <c r="M1105" s="377"/>
      <c r="N1105" s="377"/>
      <c r="O1105" s="377" t="s">
        <v>451</v>
      </c>
      <c r="P1105" s="377"/>
      <c r="Q1105" s="377"/>
      <c r="R1105" s="378" t="s">
        <v>20</v>
      </c>
    </row>
    <row r="1106" spans="1:21" s="76" customFormat="1" ht="42" customHeight="1">
      <c r="A1106" s="56" t="s">
        <v>7</v>
      </c>
      <c r="B1106" s="57" t="s">
        <v>29</v>
      </c>
      <c r="C1106" s="57" t="s">
        <v>4</v>
      </c>
      <c r="D1106" s="58" t="s">
        <v>5</v>
      </c>
      <c r="E1106" s="58" t="s">
        <v>6</v>
      </c>
      <c r="F1106" s="58" t="s">
        <v>8</v>
      </c>
      <c r="G1106" s="58" t="s">
        <v>9</v>
      </c>
      <c r="H1106" s="58" t="s">
        <v>22</v>
      </c>
      <c r="I1106" s="58" t="s">
        <v>10</v>
      </c>
      <c r="J1106" s="58" t="s">
        <v>11</v>
      </c>
      <c r="K1106" s="56" t="s">
        <v>12</v>
      </c>
      <c r="L1106" s="62" t="s">
        <v>13</v>
      </c>
      <c r="M1106" s="56" t="s">
        <v>14</v>
      </c>
      <c r="N1106" s="56" t="s">
        <v>15</v>
      </c>
      <c r="O1106" s="62" t="s">
        <v>13</v>
      </c>
      <c r="P1106" s="56" t="s">
        <v>14</v>
      </c>
      <c r="Q1106" s="195" t="s">
        <v>3</v>
      </c>
      <c r="R1106" s="379"/>
    </row>
    <row r="1107" spans="1:21" s="76" customFormat="1" ht="13.95" customHeight="1">
      <c r="A1107" s="66">
        <v>1</v>
      </c>
      <c r="B1107" s="58" t="s">
        <v>3898</v>
      </c>
      <c r="C1107" s="13" t="s">
        <v>261</v>
      </c>
      <c r="D1107" s="13" t="s">
        <v>3899</v>
      </c>
      <c r="E1107" s="13" t="s">
        <v>489</v>
      </c>
      <c r="F1107" s="13" t="s">
        <v>165</v>
      </c>
      <c r="G1107" s="13" t="s">
        <v>3819</v>
      </c>
      <c r="H1107" s="13" t="s">
        <v>3900</v>
      </c>
      <c r="I1107" s="13" t="s">
        <v>3901</v>
      </c>
      <c r="J1107" s="13" t="s">
        <v>220</v>
      </c>
      <c r="K1107" s="187">
        <v>12</v>
      </c>
      <c r="L1107" s="12">
        <v>300</v>
      </c>
      <c r="M1107" s="12">
        <v>700</v>
      </c>
      <c r="N1107" s="12">
        <f>L1107+M1107</f>
        <v>1000</v>
      </c>
      <c r="O1107" s="12">
        <v>300</v>
      </c>
      <c r="P1107" s="12">
        <v>700</v>
      </c>
      <c r="Q1107" s="12">
        <f>O1107+P1107</f>
        <v>1000</v>
      </c>
      <c r="R1107" s="60" t="s">
        <v>507</v>
      </c>
    </row>
    <row r="1108" spans="1:21" s="76" customFormat="1" ht="13.95" customHeight="1">
      <c r="A1108" s="312">
        <v>2</v>
      </c>
      <c r="B1108" s="58" t="s">
        <v>3898</v>
      </c>
      <c r="C1108" s="13" t="s">
        <v>261</v>
      </c>
      <c r="D1108" s="13" t="s">
        <v>3902</v>
      </c>
      <c r="E1108" s="13" t="s">
        <v>231</v>
      </c>
      <c r="F1108" s="13" t="s">
        <v>165</v>
      </c>
      <c r="G1108" s="13" t="s">
        <v>3819</v>
      </c>
      <c r="H1108" s="13" t="s">
        <v>3903</v>
      </c>
      <c r="I1108" s="13" t="s">
        <v>3904</v>
      </c>
      <c r="J1108" s="13" t="s">
        <v>241</v>
      </c>
      <c r="K1108" s="187">
        <v>15</v>
      </c>
      <c r="L1108" s="12">
        <v>1300</v>
      </c>
      <c r="M1108" s="12">
        <v>0</v>
      </c>
      <c r="N1108" s="12">
        <v>1300</v>
      </c>
      <c r="O1108" s="12">
        <v>1300</v>
      </c>
      <c r="P1108" s="12">
        <v>0</v>
      </c>
      <c r="Q1108" s="12">
        <v>1300</v>
      </c>
      <c r="R1108" s="60" t="s">
        <v>507</v>
      </c>
    </row>
    <row r="1109" spans="1:21" s="76" customFormat="1" ht="13.95" customHeight="1">
      <c r="A1109" s="380"/>
      <c r="B1109" s="381"/>
      <c r="C1109" s="381"/>
      <c r="D1109" s="381"/>
      <c r="E1109" s="381"/>
      <c r="F1109" s="381"/>
      <c r="G1109" s="381"/>
      <c r="H1109" s="381"/>
      <c r="I1109" s="381"/>
      <c r="J1109" s="381"/>
      <c r="K1109" s="382"/>
      <c r="L1109" s="18">
        <f t="shared" ref="L1109:Q1109" si="208">SUM(L1107:L1108)</f>
        <v>1600</v>
      </c>
      <c r="M1109" s="18">
        <f t="shared" si="208"/>
        <v>700</v>
      </c>
      <c r="N1109" s="18">
        <f t="shared" si="208"/>
        <v>2300</v>
      </c>
      <c r="O1109" s="18">
        <f t="shared" si="208"/>
        <v>1600</v>
      </c>
      <c r="P1109" s="18">
        <f t="shared" si="208"/>
        <v>700</v>
      </c>
      <c r="Q1109" s="18">
        <f t="shared" si="208"/>
        <v>2300</v>
      </c>
      <c r="R1109" s="70"/>
      <c r="U1109" s="38"/>
    </row>
    <row r="1110" spans="1:21" ht="36" customHeight="1">
      <c r="A1110" s="80"/>
      <c r="B1110" s="80"/>
      <c r="C1110" s="80"/>
      <c r="D1110" s="80"/>
      <c r="E1110" s="80"/>
      <c r="F1110" s="80"/>
      <c r="G1110" s="80"/>
      <c r="H1110" s="80"/>
      <c r="I1110" s="80"/>
      <c r="J1110" s="80"/>
      <c r="K1110" s="80"/>
      <c r="L1110" s="80"/>
      <c r="M1110" s="80"/>
      <c r="N1110" s="80"/>
      <c r="O1110" s="80"/>
      <c r="P1110" s="80"/>
      <c r="Q1110" s="80"/>
    </row>
    <row r="1111" spans="1:21" s="131" customFormat="1" ht="31.95" customHeight="1">
      <c r="A1111" s="55" t="s">
        <v>4949</v>
      </c>
      <c r="B1111" s="374" t="s">
        <v>3906</v>
      </c>
      <c r="C1111" s="375"/>
      <c r="D1111" s="375"/>
      <c r="E1111" s="375"/>
      <c r="F1111" s="375"/>
      <c r="G1111" s="375"/>
      <c r="H1111" s="375"/>
      <c r="I1111" s="375"/>
      <c r="J1111" s="375"/>
      <c r="K1111" s="376"/>
      <c r="L1111" s="377" t="s">
        <v>450</v>
      </c>
      <c r="M1111" s="377"/>
      <c r="N1111" s="377"/>
      <c r="O1111" s="377" t="s">
        <v>451</v>
      </c>
      <c r="P1111" s="377"/>
      <c r="Q1111" s="377"/>
      <c r="R1111" s="378" t="s">
        <v>20</v>
      </c>
    </row>
    <row r="1112" spans="1:21" s="131" customFormat="1" ht="42" customHeight="1">
      <c r="A1112" s="56" t="s">
        <v>7</v>
      </c>
      <c r="B1112" s="57" t="s">
        <v>29</v>
      </c>
      <c r="C1112" s="57" t="s">
        <v>4</v>
      </c>
      <c r="D1112" s="58" t="s">
        <v>5</v>
      </c>
      <c r="E1112" s="58" t="s">
        <v>6</v>
      </c>
      <c r="F1112" s="58" t="s">
        <v>8</v>
      </c>
      <c r="G1112" s="58" t="s">
        <v>9</v>
      </c>
      <c r="H1112" s="58" t="s">
        <v>22</v>
      </c>
      <c r="I1112" s="58" t="s">
        <v>10</v>
      </c>
      <c r="J1112" s="58" t="s">
        <v>11</v>
      </c>
      <c r="K1112" s="56" t="s">
        <v>12</v>
      </c>
      <c r="L1112" s="62" t="s">
        <v>13</v>
      </c>
      <c r="M1112" s="56" t="s">
        <v>14</v>
      </c>
      <c r="N1112" s="56" t="s">
        <v>15</v>
      </c>
      <c r="O1112" s="62" t="s">
        <v>13</v>
      </c>
      <c r="P1112" s="56" t="s">
        <v>14</v>
      </c>
      <c r="Q1112" s="195" t="s">
        <v>3</v>
      </c>
      <c r="R1112" s="379"/>
    </row>
    <row r="1113" spans="1:21" s="131" customFormat="1" ht="13.95" customHeight="1">
      <c r="A1113" s="66">
        <v>1</v>
      </c>
      <c r="B1113" s="58" t="s">
        <v>3907</v>
      </c>
      <c r="C1113" s="13" t="s">
        <v>3908</v>
      </c>
      <c r="D1113" s="13" t="s">
        <v>3909</v>
      </c>
      <c r="E1113" s="13" t="s">
        <v>25</v>
      </c>
      <c r="F1113" s="13" t="s">
        <v>165</v>
      </c>
      <c r="G1113" s="13" t="s">
        <v>166</v>
      </c>
      <c r="H1113" s="13" t="s">
        <v>3910</v>
      </c>
      <c r="I1113" s="13" t="s">
        <v>3646</v>
      </c>
      <c r="J1113" s="13" t="s">
        <v>241</v>
      </c>
      <c r="K1113" s="187" t="s">
        <v>705</v>
      </c>
      <c r="L1113" s="12">
        <v>9000</v>
      </c>
      <c r="M1113" s="12">
        <v>0</v>
      </c>
      <c r="N1113" s="12">
        <f>L1113+M1113</f>
        <v>9000</v>
      </c>
      <c r="O1113" s="12">
        <v>9000</v>
      </c>
      <c r="P1113" s="12">
        <v>0</v>
      </c>
      <c r="Q1113" s="12">
        <f>O1113+P1113</f>
        <v>9000</v>
      </c>
      <c r="R1113" s="60" t="s">
        <v>507</v>
      </c>
    </row>
    <row r="1114" spans="1:21" ht="13.95" customHeight="1">
      <c r="A1114" s="380"/>
      <c r="B1114" s="381"/>
      <c r="C1114" s="381"/>
      <c r="D1114" s="381"/>
      <c r="E1114" s="381"/>
      <c r="F1114" s="381"/>
      <c r="G1114" s="381"/>
      <c r="H1114" s="381"/>
      <c r="I1114" s="381"/>
      <c r="J1114" s="381"/>
      <c r="K1114" s="382"/>
      <c r="L1114" s="18">
        <f t="shared" ref="L1114:Q1114" si="209">SUM(L1113)</f>
        <v>9000</v>
      </c>
      <c r="M1114" s="18">
        <f t="shared" si="209"/>
        <v>0</v>
      </c>
      <c r="N1114" s="18">
        <f t="shared" si="209"/>
        <v>9000</v>
      </c>
      <c r="O1114" s="18">
        <f t="shared" si="209"/>
        <v>9000</v>
      </c>
      <c r="P1114" s="18">
        <f t="shared" si="209"/>
        <v>0</v>
      </c>
      <c r="Q1114" s="18">
        <f t="shared" si="209"/>
        <v>9000</v>
      </c>
      <c r="R1114" s="70"/>
      <c r="U1114" s="38"/>
    </row>
    <row r="1115" spans="1:21" ht="36" customHeight="1">
      <c r="A1115" s="368"/>
      <c r="B1115" s="368"/>
      <c r="C1115" s="368"/>
      <c r="D1115" s="368"/>
      <c r="E1115" s="368"/>
      <c r="F1115" s="368"/>
      <c r="G1115" s="368"/>
      <c r="H1115" s="368"/>
      <c r="I1115" s="368"/>
      <c r="J1115" s="368"/>
      <c r="K1115" s="368"/>
      <c r="L1115" s="368"/>
      <c r="M1115" s="368"/>
      <c r="N1115" s="368"/>
      <c r="O1115" s="368"/>
      <c r="P1115" s="368"/>
      <c r="Q1115" s="368"/>
    </row>
    <row r="1116" spans="1:21" s="131" customFormat="1" ht="31.95" customHeight="1">
      <c r="A1116" s="55" t="s">
        <v>3330</v>
      </c>
      <c r="B1116" s="374" t="s">
        <v>3911</v>
      </c>
      <c r="C1116" s="375"/>
      <c r="D1116" s="375"/>
      <c r="E1116" s="375"/>
      <c r="F1116" s="375"/>
      <c r="G1116" s="375"/>
      <c r="H1116" s="375"/>
      <c r="I1116" s="375"/>
      <c r="J1116" s="375"/>
      <c r="K1116" s="376"/>
      <c r="L1116" s="377" t="s">
        <v>450</v>
      </c>
      <c r="M1116" s="377"/>
      <c r="N1116" s="377"/>
      <c r="O1116" s="377" t="s">
        <v>451</v>
      </c>
      <c r="P1116" s="377"/>
      <c r="Q1116" s="377"/>
      <c r="R1116" s="378" t="s">
        <v>20</v>
      </c>
    </row>
    <row r="1117" spans="1:21" s="131" customFormat="1" ht="42" customHeight="1">
      <c r="A1117" s="56" t="s">
        <v>7</v>
      </c>
      <c r="B1117" s="57" t="s">
        <v>29</v>
      </c>
      <c r="C1117" s="57" t="s">
        <v>4</v>
      </c>
      <c r="D1117" s="58" t="s">
        <v>5</v>
      </c>
      <c r="E1117" s="58" t="s">
        <v>6</v>
      </c>
      <c r="F1117" s="58" t="s">
        <v>8</v>
      </c>
      <c r="G1117" s="58" t="s">
        <v>9</v>
      </c>
      <c r="H1117" s="58" t="s">
        <v>22</v>
      </c>
      <c r="I1117" s="58" t="s">
        <v>10</v>
      </c>
      <c r="J1117" s="58" t="s">
        <v>11</v>
      </c>
      <c r="K1117" s="56" t="s">
        <v>12</v>
      </c>
      <c r="L1117" s="62" t="s">
        <v>13</v>
      </c>
      <c r="M1117" s="56" t="s">
        <v>14</v>
      </c>
      <c r="N1117" s="56" t="s">
        <v>15</v>
      </c>
      <c r="O1117" s="62" t="s">
        <v>13</v>
      </c>
      <c r="P1117" s="56" t="s">
        <v>14</v>
      </c>
      <c r="Q1117" s="195" t="s">
        <v>3</v>
      </c>
      <c r="R1117" s="379"/>
    </row>
    <row r="1118" spans="1:21" s="131" customFormat="1" ht="13.95" customHeight="1">
      <c r="A1118" s="66">
        <v>1</v>
      </c>
      <c r="B1118" s="58" t="s">
        <v>3911</v>
      </c>
      <c r="C1118" s="13" t="s">
        <v>3912</v>
      </c>
      <c r="D1118" s="13" t="s">
        <v>3634</v>
      </c>
      <c r="E1118" s="13" t="s">
        <v>18</v>
      </c>
      <c r="F1118" s="13" t="s">
        <v>165</v>
      </c>
      <c r="G1118" s="13" t="s">
        <v>166</v>
      </c>
      <c r="H1118" s="13" t="s">
        <v>3913</v>
      </c>
      <c r="I1118" s="13" t="s">
        <v>3914</v>
      </c>
      <c r="J1118" s="13" t="s">
        <v>241</v>
      </c>
      <c r="K1118" s="187">
        <v>16</v>
      </c>
      <c r="L1118" s="12">
        <v>9424</v>
      </c>
      <c r="M1118" s="12">
        <v>0</v>
      </c>
      <c r="N1118" s="12">
        <f>L1118+M1118</f>
        <v>9424</v>
      </c>
      <c r="O1118" s="12">
        <v>9424</v>
      </c>
      <c r="P1118" s="12">
        <v>0</v>
      </c>
      <c r="Q1118" s="12">
        <f>O1118+P1118</f>
        <v>9424</v>
      </c>
      <c r="R1118" s="60" t="s">
        <v>507</v>
      </c>
    </row>
    <row r="1119" spans="1:21" ht="13.95" customHeight="1">
      <c r="A1119" s="380"/>
      <c r="B1119" s="381"/>
      <c r="C1119" s="381"/>
      <c r="D1119" s="381"/>
      <c r="E1119" s="381"/>
      <c r="F1119" s="381"/>
      <c r="G1119" s="381"/>
      <c r="H1119" s="381"/>
      <c r="I1119" s="381"/>
      <c r="J1119" s="381"/>
      <c r="K1119" s="382"/>
      <c r="L1119" s="18">
        <f t="shared" ref="L1119:Q1119" si="210">SUM(L1118)</f>
        <v>9424</v>
      </c>
      <c r="M1119" s="18">
        <f t="shared" si="210"/>
        <v>0</v>
      </c>
      <c r="N1119" s="18">
        <f t="shared" si="210"/>
        <v>9424</v>
      </c>
      <c r="O1119" s="18">
        <f t="shared" si="210"/>
        <v>9424</v>
      </c>
      <c r="P1119" s="18">
        <f t="shared" si="210"/>
        <v>0</v>
      </c>
      <c r="Q1119" s="18">
        <f t="shared" si="210"/>
        <v>9424</v>
      </c>
      <c r="R1119" s="70"/>
      <c r="U1119" s="38"/>
    </row>
    <row r="1120" spans="1:21" ht="36" customHeight="1">
      <c r="A1120" s="368"/>
      <c r="B1120" s="368"/>
      <c r="C1120" s="368"/>
      <c r="D1120" s="368"/>
      <c r="E1120" s="368"/>
      <c r="F1120" s="368"/>
      <c r="G1120" s="368"/>
      <c r="H1120" s="368"/>
      <c r="I1120" s="368"/>
      <c r="J1120" s="368"/>
      <c r="K1120" s="368"/>
      <c r="L1120" s="368"/>
      <c r="M1120" s="368"/>
      <c r="N1120" s="368"/>
      <c r="O1120" s="368"/>
      <c r="P1120" s="368"/>
      <c r="Q1120" s="368"/>
    </row>
    <row r="1121" spans="1:21" ht="31.95" customHeight="1">
      <c r="A1121" s="55" t="s">
        <v>4950</v>
      </c>
      <c r="B1121" s="374" t="s">
        <v>3915</v>
      </c>
      <c r="C1121" s="375"/>
      <c r="D1121" s="375"/>
      <c r="E1121" s="375"/>
      <c r="F1121" s="375"/>
      <c r="G1121" s="375"/>
      <c r="H1121" s="375"/>
      <c r="I1121" s="375"/>
      <c r="J1121" s="375"/>
      <c r="K1121" s="376"/>
      <c r="L1121" s="377" t="s">
        <v>450</v>
      </c>
      <c r="M1121" s="377"/>
      <c r="N1121" s="377"/>
      <c r="O1121" s="377" t="s">
        <v>451</v>
      </c>
      <c r="P1121" s="377"/>
      <c r="Q1121" s="377"/>
      <c r="R1121" s="378" t="s">
        <v>20</v>
      </c>
    </row>
    <row r="1122" spans="1:21" ht="42" customHeight="1">
      <c r="A1122" s="56" t="s">
        <v>7</v>
      </c>
      <c r="B1122" s="57" t="s">
        <v>29</v>
      </c>
      <c r="C1122" s="57" t="s">
        <v>4</v>
      </c>
      <c r="D1122" s="58" t="s">
        <v>5</v>
      </c>
      <c r="E1122" s="58" t="s">
        <v>6</v>
      </c>
      <c r="F1122" s="58" t="s">
        <v>8</v>
      </c>
      <c r="G1122" s="58" t="s">
        <v>9</v>
      </c>
      <c r="H1122" s="58" t="s">
        <v>22</v>
      </c>
      <c r="I1122" s="58" t="s">
        <v>10</v>
      </c>
      <c r="J1122" s="58" t="s">
        <v>11</v>
      </c>
      <c r="K1122" s="56" t="s">
        <v>12</v>
      </c>
      <c r="L1122" s="62" t="s">
        <v>13</v>
      </c>
      <c r="M1122" s="56" t="s">
        <v>14</v>
      </c>
      <c r="N1122" s="56" t="s">
        <v>3</v>
      </c>
      <c r="O1122" s="62" t="s">
        <v>13</v>
      </c>
      <c r="P1122" s="56" t="s">
        <v>14</v>
      </c>
      <c r="Q1122" s="56" t="s">
        <v>3</v>
      </c>
      <c r="R1122" s="379"/>
    </row>
    <row r="1123" spans="1:21" ht="13.95" customHeight="1">
      <c r="A1123" s="60">
        <v>1</v>
      </c>
      <c r="B1123" s="313" t="s">
        <v>3916</v>
      </c>
      <c r="C1123" s="134" t="s">
        <v>3917</v>
      </c>
      <c r="D1123" s="134" t="s">
        <v>3918</v>
      </c>
      <c r="E1123" s="134" t="s">
        <v>19</v>
      </c>
      <c r="F1123" s="134" t="s">
        <v>165</v>
      </c>
      <c r="G1123" s="134" t="s">
        <v>166</v>
      </c>
      <c r="H1123" s="134" t="s">
        <v>3919</v>
      </c>
      <c r="I1123" s="134" t="s">
        <v>3920</v>
      </c>
      <c r="J1123" s="134" t="s">
        <v>241</v>
      </c>
      <c r="K1123" s="307">
        <v>30</v>
      </c>
      <c r="L1123" s="17">
        <v>64714</v>
      </c>
      <c r="M1123" s="97">
        <v>0</v>
      </c>
      <c r="N1123" s="17">
        <f>L1123+M1123</f>
        <v>64714</v>
      </c>
      <c r="O1123" s="17">
        <v>64714</v>
      </c>
      <c r="P1123" s="97">
        <v>0</v>
      </c>
      <c r="Q1123" s="17">
        <f>O1123+P1123</f>
        <v>64714</v>
      </c>
      <c r="R1123" s="60" t="s">
        <v>507</v>
      </c>
    </row>
    <row r="1124" spans="1:21" ht="14.1" customHeight="1">
      <c r="A1124" s="60">
        <v>3</v>
      </c>
      <c r="B1124" s="313" t="s">
        <v>3916</v>
      </c>
      <c r="C1124" s="134" t="s">
        <v>3917</v>
      </c>
      <c r="D1124" s="134" t="s">
        <v>3918</v>
      </c>
      <c r="E1124" s="134" t="s">
        <v>19</v>
      </c>
      <c r="F1124" s="134" t="s">
        <v>165</v>
      </c>
      <c r="G1124" s="134" t="s">
        <v>166</v>
      </c>
      <c r="H1124" s="134" t="s">
        <v>3921</v>
      </c>
      <c r="I1124" s="134" t="s">
        <v>3922</v>
      </c>
      <c r="J1124" s="134" t="s">
        <v>241</v>
      </c>
      <c r="K1124" s="307">
        <v>30</v>
      </c>
      <c r="L1124" s="17">
        <v>151</v>
      </c>
      <c r="M1124" s="97">
        <v>0</v>
      </c>
      <c r="N1124" s="17">
        <f>L1124+M1124</f>
        <v>151</v>
      </c>
      <c r="O1124" s="17">
        <v>151</v>
      </c>
      <c r="P1124" s="97">
        <v>0</v>
      </c>
      <c r="Q1124" s="17">
        <f>O1124+P1124</f>
        <v>151</v>
      </c>
      <c r="R1124" s="60" t="s">
        <v>507</v>
      </c>
    </row>
    <row r="1125" spans="1:21" ht="13.95" customHeight="1">
      <c r="A1125" s="60">
        <v>4</v>
      </c>
      <c r="B1125" s="313" t="s">
        <v>3916</v>
      </c>
      <c r="C1125" s="134" t="s">
        <v>3917</v>
      </c>
      <c r="D1125" s="134" t="s">
        <v>3923</v>
      </c>
      <c r="E1125" s="134" t="s">
        <v>3924</v>
      </c>
      <c r="F1125" s="134" t="s">
        <v>165</v>
      </c>
      <c r="G1125" s="134" t="s">
        <v>166</v>
      </c>
      <c r="H1125" s="134" t="s">
        <v>3925</v>
      </c>
      <c r="I1125" s="134" t="s">
        <v>3926</v>
      </c>
      <c r="J1125" s="134" t="s">
        <v>444</v>
      </c>
      <c r="K1125" s="307">
        <v>120</v>
      </c>
      <c r="L1125" s="17">
        <v>9600</v>
      </c>
      <c r="M1125" s="97">
        <v>0</v>
      </c>
      <c r="N1125" s="17">
        <f>L1125+M1125</f>
        <v>9600</v>
      </c>
      <c r="O1125" s="17">
        <v>9600</v>
      </c>
      <c r="P1125" s="97">
        <v>0</v>
      </c>
      <c r="Q1125" s="17">
        <f>O1125+P1125</f>
        <v>9600</v>
      </c>
      <c r="R1125" s="60" t="s">
        <v>507</v>
      </c>
    </row>
    <row r="1126" spans="1:21" ht="13.95" customHeight="1">
      <c r="A1126" s="380"/>
      <c r="B1126" s="381"/>
      <c r="C1126" s="381"/>
      <c r="D1126" s="381"/>
      <c r="E1126" s="381"/>
      <c r="F1126" s="381"/>
      <c r="G1126" s="381"/>
      <c r="H1126" s="381"/>
      <c r="I1126" s="381"/>
      <c r="J1126" s="381"/>
      <c r="K1126" s="382"/>
      <c r="L1126" s="18">
        <f t="shared" ref="L1126:Q1126" si="211">SUM(L1123:L1125)</f>
        <v>74465</v>
      </c>
      <c r="M1126" s="18">
        <f t="shared" si="211"/>
        <v>0</v>
      </c>
      <c r="N1126" s="18">
        <f t="shared" si="211"/>
        <v>74465</v>
      </c>
      <c r="O1126" s="18">
        <f t="shared" si="211"/>
        <v>74465</v>
      </c>
      <c r="P1126" s="18">
        <f t="shared" si="211"/>
        <v>0</v>
      </c>
      <c r="Q1126" s="18">
        <f t="shared" si="211"/>
        <v>74465</v>
      </c>
      <c r="R1126" s="70"/>
      <c r="U1126" s="38"/>
    </row>
    <row r="1127" spans="1:21" ht="36" customHeight="1">
      <c r="A1127" s="368"/>
      <c r="B1127" s="368"/>
      <c r="C1127" s="368"/>
      <c r="D1127" s="368"/>
      <c r="E1127" s="368"/>
      <c r="F1127" s="368"/>
      <c r="G1127" s="368"/>
      <c r="H1127" s="368"/>
      <c r="I1127" s="368"/>
      <c r="J1127" s="368"/>
      <c r="K1127" s="368"/>
      <c r="L1127" s="368"/>
      <c r="M1127" s="368"/>
      <c r="N1127" s="368"/>
      <c r="O1127" s="368"/>
      <c r="P1127" s="368"/>
      <c r="Q1127" s="368"/>
    </row>
    <row r="1128" spans="1:21" s="131" customFormat="1" ht="31.95" customHeight="1">
      <c r="A1128" s="55" t="s">
        <v>4951</v>
      </c>
      <c r="B1128" s="374" t="s">
        <v>3928</v>
      </c>
      <c r="C1128" s="375"/>
      <c r="D1128" s="375"/>
      <c r="E1128" s="375"/>
      <c r="F1128" s="375"/>
      <c r="G1128" s="375"/>
      <c r="H1128" s="375"/>
      <c r="I1128" s="375"/>
      <c r="J1128" s="375"/>
      <c r="K1128" s="376"/>
      <c r="L1128" s="377" t="s">
        <v>450</v>
      </c>
      <c r="M1128" s="377"/>
      <c r="N1128" s="377"/>
      <c r="O1128" s="377" t="s">
        <v>451</v>
      </c>
      <c r="P1128" s="377"/>
      <c r="Q1128" s="377"/>
      <c r="R1128" s="378" t="s">
        <v>20</v>
      </c>
    </row>
    <row r="1129" spans="1:21" s="131" customFormat="1" ht="42" customHeight="1">
      <c r="A1129" s="56" t="s">
        <v>7</v>
      </c>
      <c r="B1129" s="57" t="s">
        <v>29</v>
      </c>
      <c r="C1129" s="57" t="s">
        <v>4</v>
      </c>
      <c r="D1129" s="58" t="s">
        <v>5</v>
      </c>
      <c r="E1129" s="58" t="s">
        <v>6</v>
      </c>
      <c r="F1129" s="58" t="s">
        <v>8</v>
      </c>
      <c r="G1129" s="58" t="s">
        <v>9</v>
      </c>
      <c r="H1129" s="58" t="s">
        <v>22</v>
      </c>
      <c r="I1129" s="58" t="s">
        <v>10</v>
      </c>
      <c r="J1129" s="58" t="s">
        <v>11</v>
      </c>
      <c r="K1129" s="56" t="s">
        <v>12</v>
      </c>
      <c r="L1129" s="62" t="s">
        <v>13</v>
      </c>
      <c r="M1129" s="56" t="s">
        <v>14</v>
      </c>
      <c r="N1129" s="56" t="s">
        <v>15</v>
      </c>
      <c r="O1129" s="62" t="s">
        <v>13</v>
      </c>
      <c r="P1129" s="56" t="s">
        <v>14</v>
      </c>
      <c r="Q1129" s="195" t="s">
        <v>3</v>
      </c>
      <c r="R1129" s="379"/>
    </row>
    <row r="1130" spans="1:21" s="131" customFormat="1" ht="13.95" customHeight="1">
      <c r="A1130" s="66">
        <v>1</v>
      </c>
      <c r="B1130" s="58" t="s">
        <v>3929</v>
      </c>
      <c r="C1130" s="13" t="s">
        <v>3930</v>
      </c>
      <c r="D1130" s="13" t="s">
        <v>906</v>
      </c>
      <c r="E1130" s="13" t="s">
        <v>667</v>
      </c>
      <c r="F1130" s="13" t="s">
        <v>165</v>
      </c>
      <c r="G1130" s="13" t="s">
        <v>3819</v>
      </c>
      <c r="H1130" s="13" t="s">
        <v>3931</v>
      </c>
      <c r="I1130" s="13" t="s">
        <v>3932</v>
      </c>
      <c r="J1130" s="13" t="s">
        <v>241</v>
      </c>
      <c r="K1130" s="187">
        <v>38</v>
      </c>
      <c r="L1130" s="12">
        <v>26703</v>
      </c>
      <c r="M1130" s="12">
        <v>0</v>
      </c>
      <c r="N1130" s="12">
        <f>L1130+M1130</f>
        <v>26703</v>
      </c>
      <c r="O1130" s="12">
        <v>26703</v>
      </c>
      <c r="P1130" s="12">
        <v>0</v>
      </c>
      <c r="Q1130" s="12">
        <f>O1130+P1130</f>
        <v>26703</v>
      </c>
      <c r="R1130" s="60" t="s">
        <v>507</v>
      </c>
    </row>
    <row r="1131" spans="1:21" ht="13.95" customHeight="1">
      <c r="A1131" s="380"/>
      <c r="B1131" s="381"/>
      <c r="C1131" s="381"/>
      <c r="D1131" s="381"/>
      <c r="E1131" s="381"/>
      <c r="F1131" s="381"/>
      <c r="G1131" s="381"/>
      <c r="H1131" s="381"/>
      <c r="I1131" s="381"/>
      <c r="J1131" s="381"/>
      <c r="K1131" s="382"/>
      <c r="L1131" s="18">
        <f t="shared" ref="L1131:Q1131" si="212">SUM(L1130:L1130)</f>
        <v>26703</v>
      </c>
      <c r="M1131" s="18">
        <f t="shared" si="212"/>
        <v>0</v>
      </c>
      <c r="N1131" s="18">
        <f t="shared" si="212"/>
        <v>26703</v>
      </c>
      <c r="O1131" s="18">
        <f t="shared" si="212"/>
        <v>26703</v>
      </c>
      <c r="P1131" s="18">
        <f t="shared" si="212"/>
        <v>0</v>
      </c>
      <c r="Q1131" s="18">
        <f t="shared" si="212"/>
        <v>26703</v>
      </c>
      <c r="R1131" s="70"/>
      <c r="U1131" s="38"/>
    </row>
    <row r="1132" spans="1:21" ht="36" customHeight="1">
      <c r="A1132" s="368"/>
      <c r="B1132" s="368"/>
      <c r="C1132" s="368"/>
      <c r="D1132" s="368"/>
      <c r="E1132" s="368"/>
      <c r="F1132" s="368"/>
      <c r="G1132" s="368"/>
      <c r="H1132" s="368"/>
      <c r="I1132" s="368"/>
      <c r="J1132" s="368"/>
      <c r="K1132" s="368"/>
      <c r="L1132" s="368"/>
      <c r="M1132" s="368"/>
      <c r="N1132" s="368"/>
      <c r="O1132" s="368"/>
      <c r="P1132" s="368"/>
      <c r="Q1132" s="368"/>
      <c r="R1132" s="368"/>
    </row>
    <row r="1133" spans="1:21" s="76" customFormat="1" ht="31.95" customHeight="1">
      <c r="A1133" s="55" t="s">
        <v>4952</v>
      </c>
      <c r="B1133" s="374" t="s">
        <v>3933</v>
      </c>
      <c r="C1133" s="375"/>
      <c r="D1133" s="375"/>
      <c r="E1133" s="375"/>
      <c r="F1133" s="375"/>
      <c r="G1133" s="375"/>
      <c r="H1133" s="375"/>
      <c r="I1133" s="375"/>
      <c r="J1133" s="375"/>
      <c r="K1133" s="376"/>
      <c r="L1133" s="377" t="s">
        <v>450</v>
      </c>
      <c r="M1133" s="377"/>
      <c r="N1133" s="377"/>
      <c r="O1133" s="377" t="s">
        <v>451</v>
      </c>
      <c r="P1133" s="377"/>
      <c r="Q1133" s="377"/>
      <c r="R1133" s="378" t="s">
        <v>20</v>
      </c>
    </row>
    <row r="1134" spans="1:21" s="76" customFormat="1" ht="42" customHeight="1">
      <c r="A1134" s="56" t="s">
        <v>7</v>
      </c>
      <c r="B1134" s="57" t="s">
        <v>29</v>
      </c>
      <c r="C1134" s="57" t="s">
        <v>4</v>
      </c>
      <c r="D1134" s="58" t="s">
        <v>5</v>
      </c>
      <c r="E1134" s="58" t="s">
        <v>6</v>
      </c>
      <c r="F1134" s="58" t="s">
        <v>8</v>
      </c>
      <c r="G1134" s="58" t="s">
        <v>9</v>
      </c>
      <c r="H1134" s="58" t="s">
        <v>22</v>
      </c>
      <c r="I1134" s="58" t="s">
        <v>10</v>
      </c>
      <c r="J1134" s="58" t="s">
        <v>11</v>
      </c>
      <c r="K1134" s="56" t="s">
        <v>12</v>
      </c>
      <c r="L1134" s="62" t="s">
        <v>13</v>
      </c>
      <c r="M1134" s="56" t="s">
        <v>14</v>
      </c>
      <c r="N1134" s="56" t="s">
        <v>15</v>
      </c>
      <c r="O1134" s="62" t="s">
        <v>13</v>
      </c>
      <c r="P1134" s="56" t="s">
        <v>14</v>
      </c>
      <c r="Q1134" s="195" t="s">
        <v>3</v>
      </c>
      <c r="R1134" s="379"/>
    </row>
    <row r="1135" spans="1:21" s="76" customFormat="1" ht="13.95" customHeight="1">
      <c r="A1135" s="66">
        <v>1</v>
      </c>
      <c r="B1135" s="58" t="s">
        <v>3933</v>
      </c>
      <c r="C1135" s="58" t="s">
        <v>3933</v>
      </c>
      <c r="D1135" s="13" t="s">
        <v>3468</v>
      </c>
      <c r="E1135" s="13" t="s">
        <v>667</v>
      </c>
      <c r="F1135" s="13" t="s">
        <v>165</v>
      </c>
      <c r="G1135" s="13" t="s">
        <v>3819</v>
      </c>
      <c r="H1135" s="124" t="s">
        <v>3934</v>
      </c>
      <c r="I1135" s="13" t="s">
        <v>3935</v>
      </c>
      <c r="J1135" s="13" t="s">
        <v>220</v>
      </c>
      <c r="K1135" s="187">
        <v>20</v>
      </c>
      <c r="L1135" s="12">
        <v>4400</v>
      </c>
      <c r="M1135" s="12">
        <v>9329</v>
      </c>
      <c r="N1135" s="12">
        <f>L1135+M1135</f>
        <v>13729</v>
      </c>
      <c r="O1135" s="12">
        <v>4400</v>
      </c>
      <c r="P1135" s="12">
        <v>9329</v>
      </c>
      <c r="Q1135" s="12">
        <f>O1135+P1135</f>
        <v>13729</v>
      </c>
      <c r="R1135" s="60" t="s">
        <v>507</v>
      </c>
    </row>
    <row r="1136" spans="1:21" s="76" customFormat="1" ht="13.95" customHeight="1">
      <c r="A1136" s="380"/>
      <c r="B1136" s="381"/>
      <c r="C1136" s="381"/>
      <c r="D1136" s="381"/>
      <c r="E1136" s="381"/>
      <c r="F1136" s="381"/>
      <c r="G1136" s="381"/>
      <c r="H1136" s="381"/>
      <c r="I1136" s="381"/>
      <c r="J1136" s="381"/>
      <c r="K1136" s="382"/>
      <c r="L1136" s="18">
        <f t="shared" ref="L1136:Q1136" si="213">SUM(L1135:L1135)</f>
        <v>4400</v>
      </c>
      <c r="M1136" s="18">
        <f t="shared" si="213"/>
        <v>9329</v>
      </c>
      <c r="N1136" s="18">
        <f t="shared" si="213"/>
        <v>13729</v>
      </c>
      <c r="O1136" s="18">
        <f t="shared" si="213"/>
        <v>4400</v>
      </c>
      <c r="P1136" s="18">
        <f t="shared" si="213"/>
        <v>9329</v>
      </c>
      <c r="Q1136" s="18">
        <f t="shared" si="213"/>
        <v>13729</v>
      </c>
      <c r="R1136" s="70"/>
      <c r="U1136" s="38"/>
    </row>
    <row r="1137" spans="1:18" ht="36" customHeight="1">
      <c r="A1137" s="368"/>
      <c r="B1137" s="368"/>
      <c r="C1137" s="368"/>
      <c r="D1137" s="368"/>
      <c r="E1137" s="368"/>
      <c r="F1137" s="368"/>
      <c r="G1137" s="368"/>
      <c r="H1137" s="368"/>
      <c r="I1137" s="368"/>
      <c r="J1137" s="368"/>
      <c r="K1137" s="368"/>
      <c r="L1137" s="368"/>
      <c r="M1137" s="368"/>
      <c r="N1137" s="368"/>
      <c r="O1137" s="368"/>
      <c r="P1137" s="368"/>
      <c r="Q1137" s="368"/>
      <c r="R1137" s="368"/>
    </row>
    <row r="1138" spans="1:18" customFormat="1" ht="27" customHeight="1">
      <c r="A1138" s="55" t="s">
        <v>2543</v>
      </c>
      <c r="B1138" s="374" t="s">
        <v>3937</v>
      </c>
      <c r="C1138" s="375"/>
      <c r="D1138" s="375"/>
      <c r="E1138" s="375"/>
      <c r="F1138" s="375"/>
      <c r="G1138" s="375"/>
      <c r="H1138" s="375"/>
      <c r="I1138" s="375"/>
      <c r="J1138" s="375"/>
      <c r="K1138" s="376"/>
      <c r="L1138" s="377" t="s">
        <v>450</v>
      </c>
      <c r="M1138" s="377"/>
      <c r="N1138" s="377"/>
      <c r="O1138" s="377" t="s">
        <v>451</v>
      </c>
      <c r="P1138" s="377"/>
      <c r="Q1138" s="377"/>
      <c r="R1138" s="378" t="s">
        <v>20</v>
      </c>
    </row>
    <row r="1139" spans="1:18" customFormat="1" ht="41.4">
      <c r="A1139" s="56" t="s">
        <v>7</v>
      </c>
      <c r="B1139" s="57" t="s">
        <v>29</v>
      </c>
      <c r="C1139" s="57" t="s">
        <v>4</v>
      </c>
      <c r="D1139" s="58" t="s">
        <v>5</v>
      </c>
      <c r="E1139" s="58" t="s">
        <v>6</v>
      </c>
      <c r="F1139" s="58" t="s">
        <v>8</v>
      </c>
      <c r="G1139" s="58" t="s">
        <v>9</v>
      </c>
      <c r="H1139" s="58" t="s">
        <v>22</v>
      </c>
      <c r="I1139" s="58" t="s">
        <v>10</v>
      </c>
      <c r="J1139" s="58" t="s">
        <v>11</v>
      </c>
      <c r="K1139" s="56" t="s">
        <v>12</v>
      </c>
      <c r="L1139" s="62" t="s">
        <v>13</v>
      </c>
      <c r="M1139" s="56" t="s">
        <v>14</v>
      </c>
      <c r="N1139" s="56" t="s">
        <v>15</v>
      </c>
      <c r="O1139" s="62" t="s">
        <v>13</v>
      </c>
      <c r="P1139" s="56" t="s">
        <v>14</v>
      </c>
      <c r="Q1139" s="195" t="s">
        <v>3</v>
      </c>
      <c r="R1139" s="379"/>
    </row>
    <row r="1140" spans="1:18" customFormat="1" ht="13.8">
      <c r="A1140" s="66">
        <v>1</v>
      </c>
      <c r="B1140" s="58" t="s">
        <v>3937</v>
      </c>
      <c r="C1140" s="58" t="s">
        <v>3938</v>
      </c>
      <c r="D1140" s="13" t="s">
        <v>3939</v>
      </c>
      <c r="E1140" s="13" t="s">
        <v>688</v>
      </c>
      <c r="F1140" s="13" t="s">
        <v>165</v>
      </c>
      <c r="G1140" s="13" t="s">
        <v>3819</v>
      </c>
      <c r="H1140" s="124" t="s">
        <v>3940</v>
      </c>
      <c r="I1140" s="13" t="s">
        <v>3941</v>
      </c>
      <c r="J1140" s="13" t="s">
        <v>241</v>
      </c>
      <c r="K1140" s="187">
        <v>40</v>
      </c>
      <c r="L1140" s="12">
        <v>7500</v>
      </c>
      <c r="M1140" s="12">
        <v>0</v>
      </c>
      <c r="N1140" s="12">
        <f>L1140+M1140</f>
        <v>7500</v>
      </c>
      <c r="O1140" s="12">
        <v>7500</v>
      </c>
      <c r="P1140" s="12">
        <v>0</v>
      </c>
      <c r="Q1140" s="12">
        <f>O1140+P1140</f>
        <v>7500</v>
      </c>
      <c r="R1140" s="60" t="s">
        <v>507</v>
      </c>
    </row>
    <row r="1141" spans="1:18" customFormat="1" ht="13.8">
      <c r="A1141" s="380"/>
      <c r="B1141" s="381"/>
      <c r="C1141" s="381"/>
      <c r="D1141" s="381"/>
      <c r="E1141" s="381"/>
      <c r="F1141" s="381"/>
      <c r="G1141" s="381"/>
      <c r="H1141" s="381"/>
      <c r="I1141" s="381"/>
      <c r="J1141" s="381"/>
      <c r="K1141" s="382"/>
      <c r="L1141" s="18">
        <f t="shared" ref="L1141:Q1141" si="214">SUM(L1140:L1140)</f>
        <v>7500</v>
      </c>
      <c r="M1141" s="18">
        <f t="shared" si="214"/>
        <v>0</v>
      </c>
      <c r="N1141" s="18">
        <f t="shared" si="214"/>
        <v>7500</v>
      </c>
      <c r="O1141" s="18">
        <f t="shared" si="214"/>
        <v>7500</v>
      </c>
      <c r="P1141" s="18">
        <f t="shared" si="214"/>
        <v>0</v>
      </c>
      <c r="Q1141" s="18">
        <f t="shared" si="214"/>
        <v>7500</v>
      </c>
      <c r="R1141" s="70"/>
    </row>
    <row r="1142" spans="1:18" ht="36" customHeight="1">
      <c r="A1142" s="368"/>
      <c r="B1142" s="368"/>
      <c r="C1142" s="368"/>
      <c r="D1142" s="368"/>
      <c r="E1142" s="368"/>
      <c r="F1142" s="368"/>
      <c r="G1142" s="368"/>
      <c r="H1142" s="368"/>
      <c r="I1142" s="368"/>
      <c r="J1142" s="368"/>
      <c r="K1142" s="368"/>
      <c r="L1142" s="368"/>
      <c r="M1142" s="368"/>
      <c r="N1142" s="368"/>
      <c r="O1142" s="368"/>
      <c r="P1142" s="368"/>
      <c r="Q1142" s="368"/>
    </row>
    <row r="1143" spans="1:18" ht="32.1" customHeight="1">
      <c r="A1143" s="55" t="s">
        <v>4953</v>
      </c>
      <c r="B1143" s="374" t="s">
        <v>4814</v>
      </c>
      <c r="C1143" s="375"/>
      <c r="D1143" s="375"/>
      <c r="E1143" s="375"/>
      <c r="F1143" s="375"/>
      <c r="G1143" s="375"/>
      <c r="H1143" s="375"/>
      <c r="I1143" s="375"/>
      <c r="J1143" s="375"/>
      <c r="K1143" s="376"/>
      <c r="L1143" s="377" t="s">
        <v>437</v>
      </c>
      <c r="M1143" s="377"/>
      <c r="N1143" s="377"/>
      <c r="O1143" s="377" t="s">
        <v>45</v>
      </c>
      <c r="P1143" s="377"/>
      <c r="Q1143" s="377"/>
      <c r="R1143" s="378" t="s">
        <v>20</v>
      </c>
    </row>
    <row r="1144" spans="1:18" ht="42" customHeight="1">
      <c r="A1144" s="56" t="s">
        <v>7</v>
      </c>
      <c r="B1144" s="57" t="s">
        <v>29</v>
      </c>
      <c r="C1144" s="57" t="s">
        <v>4</v>
      </c>
      <c r="D1144" s="58" t="s">
        <v>5</v>
      </c>
      <c r="E1144" s="58" t="s">
        <v>6</v>
      </c>
      <c r="F1144" s="58" t="s">
        <v>8</v>
      </c>
      <c r="G1144" s="58" t="s">
        <v>9</v>
      </c>
      <c r="H1144" s="58" t="s">
        <v>22</v>
      </c>
      <c r="I1144" s="58" t="s">
        <v>10</v>
      </c>
      <c r="J1144" s="58" t="s">
        <v>11</v>
      </c>
      <c r="K1144" s="56" t="s">
        <v>12</v>
      </c>
      <c r="L1144" s="62" t="s">
        <v>13</v>
      </c>
      <c r="M1144" s="56" t="s">
        <v>14</v>
      </c>
      <c r="N1144" s="56" t="s">
        <v>3</v>
      </c>
      <c r="O1144" s="62" t="s">
        <v>13</v>
      </c>
      <c r="P1144" s="56" t="s">
        <v>14</v>
      </c>
      <c r="Q1144" s="56" t="s">
        <v>3</v>
      </c>
      <c r="R1144" s="379"/>
    </row>
    <row r="1145" spans="1:18" ht="12.75" customHeight="1">
      <c r="A1145" s="60">
        <v>1</v>
      </c>
      <c r="B1145" s="22" t="s">
        <v>4815</v>
      </c>
      <c r="C1145" s="23" t="s">
        <v>4816</v>
      </c>
      <c r="D1145" s="23" t="s">
        <v>4817</v>
      </c>
      <c r="E1145" s="23">
        <v>10</v>
      </c>
      <c r="F1145" s="23" t="s">
        <v>97</v>
      </c>
      <c r="G1145" s="23" t="s">
        <v>98</v>
      </c>
      <c r="H1145" s="23" t="s">
        <v>4818</v>
      </c>
      <c r="I1145" s="23">
        <v>3821358</v>
      </c>
      <c r="J1145" s="23" t="s">
        <v>241</v>
      </c>
      <c r="K1145" s="34">
        <v>23.1</v>
      </c>
      <c r="L1145" s="24">
        <v>2831</v>
      </c>
      <c r="M1145" s="24">
        <v>0</v>
      </c>
      <c r="N1145" s="17">
        <f t="shared" ref="N1145:N1158" si="215">L1145+M1145</f>
        <v>2831</v>
      </c>
      <c r="O1145" s="24">
        <v>2831</v>
      </c>
      <c r="P1145" s="24">
        <v>0</v>
      </c>
      <c r="Q1145" s="17">
        <f t="shared" ref="Q1145:Q1158" si="216">O1145+P1145</f>
        <v>2831</v>
      </c>
      <c r="R1145" s="60" t="s">
        <v>212</v>
      </c>
    </row>
    <row r="1146" spans="1:18" ht="12.75" customHeight="1">
      <c r="A1146" s="60">
        <v>2</v>
      </c>
      <c r="B1146" s="22" t="s">
        <v>4815</v>
      </c>
      <c r="C1146" s="23" t="s">
        <v>4816</v>
      </c>
      <c r="D1146" s="23" t="s">
        <v>4819</v>
      </c>
      <c r="E1146" s="23">
        <v>10</v>
      </c>
      <c r="F1146" s="23" t="s">
        <v>97</v>
      </c>
      <c r="G1146" s="23" t="s">
        <v>98</v>
      </c>
      <c r="H1146" s="23" t="s">
        <v>4820</v>
      </c>
      <c r="I1146" s="23">
        <v>39939590</v>
      </c>
      <c r="J1146" s="23" t="s">
        <v>241</v>
      </c>
      <c r="K1146" s="34">
        <v>3.5</v>
      </c>
      <c r="L1146" s="24">
        <v>3902</v>
      </c>
      <c r="M1146" s="24">
        <v>0</v>
      </c>
      <c r="N1146" s="17">
        <f t="shared" si="215"/>
        <v>3902</v>
      </c>
      <c r="O1146" s="24">
        <v>3902</v>
      </c>
      <c r="P1146" s="24">
        <v>0</v>
      </c>
      <c r="Q1146" s="17">
        <f t="shared" si="216"/>
        <v>3902</v>
      </c>
      <c r="R1146" s="60" t="s">
        <v>212</v>
      </c>
    </row>
    <row r="1147" spans="1:18" ht="12.75" customHeight="1">
      <c r="A1147" s="60">
        <v>3</v>
      </c>
      <c r="B1147" s="22" t="s">
        <v>4815</v>
      </c>
      <c r="C1147" s="23" t="s">
        <v>1405</v>
      </c>
      <c r="D1147" s="23" t="s">
        <v>4821</v>
      </c>
      <c r="E1147" s="23" t="s">
        <v>4822</v>
      </c>
      <c r="F1147" s="23" t="s">
        <v>97</v>
      </c>
      <c r="G1147" s="23" t="s">
        <v>98</v>
      </c>
      <c r="H1147" s="23" t="s">
        <v>4823</v>
      </c>
      <c r="I1147" s="23" t="s">
        <v>4824</v>
      </c>
      <c r="J1147" s="23" t="s">
        <v>220</v>
      </c>
      <c r="K1147" s="34">
        <v>10</v>
      </c>
      <c r="L1147" s="24">
        <v>286</v>
      </c>
      <c r="M1147" s="24">
        <v>805</v>
      </c>
      <c r="N1147" s="17">
        <f t="shared" si="215"/>
        <v>1091</v>
      </c>
      <c r="O1147" s="24">
        <v>286</v>
      </c>
      <c r="P1147" s="24">
        <v>805</v>
      </c>
      <c r="Q1147" s="17">
        <f t="shared" si="216"/>
        <v>1091</v>
      </c>
      <c r="R1147" s="60" t="s">
        <v>212</v>
      </c>
    </row>
    <row r="1148" spans="1:18" ht="12.75" customHeight="1">
      <c r="A1148" s="60">
        <v>4</v>
      </c>
      <c r="B1148" s="22" t="s">
        <v>4815</v>
      </c>
      <c r="C1148" s="23" t="s">
        <v>4825</v>
      </c>
      <c r="D1148" s="23" t="s">
        <v>4826</v>
      </c>
      <c r="E1148" s="23">
        <v>10</v>
      </c>
      <c r="F1148" s="23" t="s">
        <v>97</v>
      </c>
      <c r="G1148" s="23" t="s">
        <v>98</v>
      </c>
      <c r="H1148" s="23" t="s">
        <v>4827</v>
      </c>
      <c r="I1148" s="23" t="s">
        <v>4828</v>
      </c>
      <c r="J1148" s="23" t="s">
        <v>315</v>
      </c>
      <c r="K1148" s="34">
        <v>20</v>
      </c>
      <c r="L1148" s="24">
        <v>542</v>
      </c>
      <c r="M1148" s="24">
        <v>0</v>
      </c>
      <c r="N1148" s="17">
        <f t="shared" si="215"/>
        <v>542</v>
      </c>
      <c r="O1148" s="24">
        <v>542</v>
      </c>
      <c r="P1148" s="24">
        <v>0</v>
      </c>
      <c r="Q1148" s="17">
        <f t="shared" si="216"/>
        <v>542</v>
      </c>
      <c r="R1148" s="60" t="s">
        <v>212</v>
      </c>
    </row>
    <row r="1149" spans="1:18" ht="12.75" customHeight="1">
      <c r="A1149" s="60">
        <v>5</v>
      </c>
      <c r="B1149" s="22" t="s">
        <v>4815</v>
      </c>
      <c r="C1149" s="23" t="s">
        <v>4829</v>
      </c>
      <c r="D1149" s="23" t="s">
        <v>4830</v>
      </c>
      <c r="E1149" s="23" t="s">
        <v>4831</v>
      </c>
      <c r="F1149" s="23" t="s">
        <v>97</v>
      </c>
      <c r="G1149" s="23" t="s">
        <v>98</v>
      </c>
      <c r="H1149" s="23" t="s">
        <v>4832</v>
      </c>
      <c r="I1149" s="23" t="s">
        <v>4833</v>
      </c>
      <c r="J1149" s="23" t="s">
        <v>241</v>
      </c>
      <c r="K1149" s="34">
        <v>6.5</v>
      </c>
      <c r="L1149" s="24">
        <v>3965</v>
      </c>
      <c r="M1149" s="24">
        <v>0</v>
      </c>
      <c r="N1149" s="17">
        <f t="shared" si="215"/>
        <v>3965</v>
      </c>
      <c r="O1149" s="24">
        <v>3965</v>
      </c>
      <c r="P1149" s="24">
        <v>0</v>
      </c>
      <c r="Q1149" s="17">
        <f t="shared" si="216"/>
        <v>3965</v>
      </c>
      <c r="R1149" s="60" t="s">
        <v>212</v>
      </c>
    </row>
    <row r="1150" spans="1:18" ht="12.75" customHeight="1">
      <c r="A1150" s="60">
        <v>6</v>
      </c>
      <c r="B1150" s="22" t="s">
        <v>4815</v>
      </c>
      <c r="C1150" s="23" t="s">
        <v>4834</v>
      </c>
      <c r="D1150" s="23" t="s">
        <v>5130</v>
      </c>
      <c r="E1150" s="23" t="s">
        <v>4835</v>
      </c>
      <c r="F1150" s="23" t="s">
        <v>97</v>
      </c>
      <c r="G1150" s="23" t="s">
        <v>98</v>
      </c>
      <c r="H1150" s="23" t="s">
        <v>4836</v>
      </c>
      <c r="I1150" s="23" t="s">
        <v>4837</v>
      </c>
      <c r="J1150" s="23" t="s">
        <v>2044</v>
      </c>
      <c r="K1150" s="34">
        <v>36</v>
      </c>
      <c r="L1150" s="24">
        <v>1700</v>
      </c>
      <c r="M1150" s="24">
        <v>0</v>
      </c>
      <c r="N1150" s="17">
        <f t="shared" si="215"/>
        <v>1700</v>
      </c>
      <c r="O1150" s="24">
        <v>1700</v>
      </c>
      <c r="P1150" s="24">
        <v>0</v>
      </c>
      <c r="Q1150" s="17">
        <f t="shared" si="216"/>
        <v>1700</v>
      </c>
      <c r="R1150" s="60" t="s">
        <v>212</v>
      </c>
    </row>
    <row r="1151" spans="1:18" ht="12.75" customHeight="1">
      <c r="A1151" s="60">
        <v>7</v>
      </c>
      <c r="B1151" s="23" t="s">
        <v>4815</v>
      </c>
      <c r="C1151" s="23" t="s">
        <v>4838</v>
      </c>
      <c r="D1151" s="23" t="s">
        <v>4839</v>
      </c>
      <c r="E1151" s="23" t="s">
        <v>4822</v>
      </c>
      <c r="F1151" s="23" t="s">
        <v>97</v>
      </c>
      <c r="G1151" s="23" t="s">
        <v>98</v>
      </c>
      <c r="H1151" s="325" t="s">
        <v>4840</v>
      </c>
      <c r="I1151" s="326" t="s">
        <v>4841</v>
      </c>
      <c r="J1151" s="23" t="s">
        <v>241</v>
      </c>
      <c r="K1151" s="34">
        <v>10.5</v>
      </c>
      <c r="L1151" s="24">
        <v>3500</v>
      </c>
      <c r="M1151" s="24">
        <v>0</v>
      </c>
      <c r="N1151" s="12">
        <f t="shared" si="215"/>
        <v>3500</v>
      </c>
      <c r="O1151" s="24">
        <v>3500</v>
      </c>
      <c r="P1151" s="24">
        <v>0</v>
      </c>
      <c r="Q1151" s="12">
        <f t="shared" si="216"/>
        <v>3500</v>
      </c>
      <c r="R1151" s="60" t="s">
        <v>212</v>
      </c>
    </row>
    <row r="1152" spans="1:18" ht="12.75" customHeight="1">
      <c r="A1152" s="60">
        <v>8</v>
      </c>
      <c r="B1152" s="23" t="s">
        <v>4815</v>
      </c>
      <c r="C1152" s="23" t="s">
        <v>4838</v>
      </c>
      <c r="D1152" s="23" t="s">
        <v>4842</v>
      </c>
      <c r="E1152" s="23" t="s">
        <v>2562</v>
      </c>
      <c r="F1152" s="23" t="s">
        <v>4843</v>
      </c>
      <c r="G1152" s="23" t="s">
        <v>4842</v>
      </c>
      <c r="H1152" s="325" t="s">
        <v>4844</v>
      </c>
      <c r="I1152" s="326" t="s">
        <v>4845</v>
      </c>
      <c r="J1152" s="23" t="s">
        <v>241</v>
      </c>
      <c r="K1152" s="34">
        <v>10.5</v>
      </c>
      <c r="L1152" s="24">
        <v>3000</v>
      </c>
      <c r="M1152" s="24">
        <v>0</v>
      </c>
      <c r="N1152" s="12">
        <f t="shared" si="215"/>
        <v>3000</v>
      </c>
      <c r="O1152" s="24">
        <v>3000</v>
      </c>
      <c r="P1152" s="24">
        <v>0</v>
      </c>
      <c r="Q1152" s="12">
        <f t="shared" si="216"/>
        <v>3000</v>
      </c>
      <c r="R1152" s="60" t="s">
        <v>212</v>
      </c>
    </row>
    <row r="1153" spans="1:18" ht="12.75" customHeight="1">
      <c r="A1153" s="60">
        <v>9</v>
      </c>
      <c r="B1153" s="23" t="s">
        <v>4815</v>
      </c>
      <c r="C1153" s="23" t="s">
        <v>4838</v>
      </c>
      <c r="D1153" s="326" t="s">
        <v>4846</v>
      </c>
      <c r="E1153" s="23" t="s">
        <v>4847</v>
      </c>
      <c r="F1153" s="23" t="s">
        <v>4843</v>
      </c>
      <c r="G1153" s="23" t="s">
        <v>4842</v>
      </c>
      <c r="H1153" s="327" t="s">
        <v>4848</v>
      </c>
      <c r="I1153" s="326" t="s">
        <v>4849</v>
      </c>
      <c r="J1153" s="23" t="s">
        <v>241</v>
      </c>
      <c r="K1153" s="34">
        <v>2.5</v>
      </c>
      <c r="L1153" s="24">
        <v>1500</v>
      </c>
      <c r="M1153" s="24">
        <v>0</v>
      </c>
      <c r="N1153" s="12">
        <f t="shared" si="215"/>
        <v>1500</v>
      </c>
      <c r="O1153" s="24">
        <v>1500</v>
      </c>
      <c r="P1153" s="24">
        <v>0</v>
      </c>
      <c r="Q1153" s="12">
        <f t="shared" si="216"/>
        <v>1500</v>
      </c>
      <c r="R1153" s="60" t="s">
        <v>212</v>
      </c>
    </row>
    <row r="1154" spans="1:18" s="331" customFormat="1" ht="12.75" customHeight="1">
      <c r="A1154" s="60">
        <v>10</v>
      </c>
      <c r="B1154" s="23" t="s">
        <v>4815</v>
      </c>
      <c r="C1154" s="23" t="s">
        <v>4838</v>
      </c>
      <c r="D1154" s="23" t="s">
        <v>4850</v>
      </c>
      <c r="E1154" s="23" t="s">
        <v>4851</v>
      </c>
      <c r="F1154" s="328" t="s">
        <v>4852</v>
      </c>
      <c r="G1154" s="23" t="s">
        <v>4850</v>
      </c>
      <c r="H1154" s="329" t="s">
        <v>4853</v>
      </c>
      <c r="I1154" s="326" t="s">
        <v>4854</v>
      </c>
      <c r="J1154" s="23" t="s">
        <v>241</v>
      </c>
      <c r="K1154" s="34">
        <v>12.5</v>
      </c>
      <c r="L1154" s="330">
        <v>8000</v>
      </c>
      <c r="M1154" s="24">
        <v>0</v>
      </c>
      <c r="N1154" s="12">
        <f t="shared" si="215"/>
        <v>8000</v>
      </c>
      <c r="O1154" s="24">
        <v>8000</v>
      </c>
      <c r="P1154" s="24">
        <v>0</v>
      </c>
      <c r="Q1154" s="12">
        <f t="shared" si="216"/>
        <v>8000</v>
      </c>
      <c r="R1154" s="60" t="s">
        <v>212</v>
      </c>
    </row>
    <row r="1155" spans="1:18" s="331" customFormat="1" ht="12.75" customHeight="1">
      <c r="A1155" s="60">
        <v>11</v>
      </c>
      <c r="B1155" s="23" t="s">
        <v>4815</v>
      </c>
      <c r="C1155" s="23" t="s">
        <v>4838</v>
      </c>
      <c r="D1155" s="23" t="s">
        <v>4855</v>
      </c>
      <c r="E1155" s="328" t="s">
        <v>4856</v>
      </c>
      <c r="F1155" s="328" t="s">
        <v>4857</v>
      </c>
      <c r="G1155" s="23" t="s">
        <v>4855</v>
      </c>
      <c r="H1155" s="325" t="s">
        <v>4858</v>
      </c>
      <c r="I1155" s="326" t="s">
        <v>4859</v>
      </c>
      <c r="J1155" s="23" t="s">
        <v>241</v>
      </c>
      <c r="K1155" s="34">
        <v>2.5</v>
      </c>
      <c r="L1155" s="330">
        <v>1000</v>
      </c>
      <c r="M1155" s="24">
        <v>0</v>
      </c>
      <c r="N1155" s="12">
        <f t="shared" si="215"/>
        <v>1000</v>
      </c>
      <c r="O1155" s="24">
        <v>1000</v>
      </c>
      <c r="P1155" s="24">
        <v>0</v>
      </c>
      <c r="Q1155" s="12">
        <f t="shared" si="216"/>
        <v>1000</v>
      </c>
      <c r="R1155" s="60" t="s">
        <v>212</v>
      </c>
    </row>
    <row r="1156" spans="1:18" s="331" customFormat="1" ht="12.75" customHeight="1">
      <c r="A1156" s="60">
        <v>12</v>
      </c>
      <c r="B1156" s="23" t="s">
        <v>4815</v>
      </c>
      <c r="C1156" s="23" t="s">
        <v>4838</v>
      </c>
      <c r="D1156" s="23" t="s">
        <v>4855</v>
      </c>
      <c r="E1156" s="328" t="s">
        <v>4856</v>
      </c>
      <c r="F1156" s="328" t="s">
        <v>4857</v>
      </c>
      <c r="G1156" s="23" t="s">
        <v>4855</v>
      </c>
      <c r="H1156" s="325" t="s">
        <v>4860</v>
      </c>
      <c r="I1156" s="326" t="s">
        <v>4861</v>
      </c>
      <c r="J1156" s="23" t="s">
        <v>241</v>
      </c>
      <c r="K1156" s="34">
        <v>2.5</v>
      </c>
      <c r="L1156" s="330">
        <v>8000</v>
      </c>
      <c r="M1156" s="24">
        <v>0</v>
      </c>
      <c r="N1156" s="12">
        <f t="shared" si="215"/>
        <v>8000</v>
      </c>
      <c r="O1156" s="24">
        <v>8000</v>
      </c>
      <c r="P1156" s="24">
        <v>0</v>
      </c>
      <c r="Q1156" s="12">
        <f t="shared" si="216"/>
        <v>8000</v>
      </c>
      <c r="R1156" s="60" t="s">
        <v>212</v>
      </c>
    </row>
    <row r="1157" spans="1:18" s="331" customFormat="1" ht="12.75" customHeight="1">
      <c r="A1157" s="60">
        <v>13</v>
      </c>
      <c r="B1157" s="23" t="s">
        <v>4815</v>
      </c>
      <c r="C1157" s="23" t="s">
        <v>4838</v>
      </c>
      <c r="D1157" s="23" t="s">
        <v>4855</v>
      </c>
      <c r="E1157" s="328" t="s">
        <v>4862</v>
      </c>
      <c r="F1157" s="328" t="s">
        <v>4857</v>
      </c>
      <c r="G1157" s="23" t="s">
        <v>4855</v>
      </c>
      <c r="H1157" s="325" t="s">
        <v>4863</v>
      </c>
      <c r="I1157" s="326" t="s">
        <v>4864</v>
      </c>
      <c r="J1157" s="23" t="s">
        <v>241</v>
      </c>
      <c r="K1157" s="34">
        <v>2.5</v>
      </c>
      <c r="L1157" s="330">
        <v>1000</v>
      </c>
      <c r="M1157" s="24">
        <v>0</v>
      </c>
      <c r="N1157" s="12">
        <f t="shared" si="215"/>
        <v>1000</v>
      </c>
      <c r="O1157" s="24">
        <v>1000</v>
      </c>
      <c r="P1157" s="24">
        <v>0</v>
      </c>
      <c r="Q1157" s="12">
        <f t="shared" si="216"/>
        <v>1000</v>
      </c>
      <c r="R1157" s="60" t="s">
        <v>212</v>
      </c>
    </row>
    <row r="1158" spans="1:18" s="331" customFormat="1" ht="12.75" customHeight="1">
      <c r="A1158" s="60">
        <v>14</v>
      </c>
      <c r="B1158" s="23" t="s">
        <v>4815</v>
      </c>
      <c r="C1158" s="23" t="s">
        <v>4838</v>
      </c>
      <c r="D1158" s="23" t="s">
        <v>4865</v>
      </c>
      <c r="E1158" s="328" t="s">
        <v>4866</v>
      </c>
      <c r="F1158" s="328" t="s">
        <v>97</v>
      </c>
      <c r="G1158" s="23" t="s">
        <v>98</v>
      </c>
      <c r="H1158" s="325" t="s">
        <v>4867</v>
      </c>
      <c r="I1158" s="326" t="s">
        <v>4868</v>
      </c>
      <c r="J1158" s="23" t="s">
        <v>241</v>
      </c>
      <c r="K1158" s="34">
        <v>10.5</v>
      </c>
      <c r="L1158" s="330">
        <v>2000</v>
      </c>
      <c r="M1158" s="24">
        <v>0</v>
      </c>
      <c r="N1158" s="12">
        <f t="shared" si="215"/>
        <v>2000</v>
      </c>
      <c r="O1158" s="24">
        <v>2000</v>
      </c>
      <c r="P1158" s="24">
        <v>0</v>
      </c>
      <c r="Q1158" s="12">
        <f t="shared" si="216"/>
        <v>2000</v>
      </c>
      <c r="R1158" s="60" t="s">
        <v>212</v>
      </c>
    </row>
    <row r="1159" spans="1:18" ht="12.75" customHeight="1">
      <c r="A1159" s="386"/>
      <c r="B1159" s="387"/>
      <c r="C1159" s="387"/>
      <c r="D1159" s="387"/>
      <c r="E1159" s="387"/>
      <c r="F1159" s="387"/>
      <c r="G1159" s="387"/>
      <c r="H1159" s="387"/>
      <c r="I1159" s="387"/>
      <c r="J1159" s="387"/>
      <c r="K1159" s="388"/>
      <c r="L1159" s="108">
        <f t="shared" ref="L1159:P1159" si="217">SUM(L1145:L1158)</f>
        <v>41226</v>
      </c>
      <c r="M1159" s="108">
        <f t="shared" si="217"/>
        <v>805</v>
      </c>
      <c r="N1159" s="108">
        <f t="shared" si="217"/>
        <v>42031</v>
      </c>
      <c r="O1159" s="108">
        <f t="shared" si="217"/>
        <v>41226</v>
      </c>
      <c r="P1159" s="108">
        <f t="shared" si="217"/>
        <v>805</v>
      </c>
      <c r="Q1159" s="108">
        <f>SUM(Q1145:Q1158)</f>
        <v>42031</v>
      </c>
      <c r="R1159" s="70"/>
    </row>
    <row r="1160" spans="1:18" s="203" customFormat="1" ht="36" customHeight="1">
      <c r="A1160" s="394"/>
      <c r="B1160" s="394"/>
      <c r="C1160" s="394"/>
      <c r="D1160" s="394"/>
      <c r="E1160" s="394"/>
      <c r="F1160" s="394"/>
      <c r="G1160" s="394"/>
      <c r="H1160" s="394"/>
      <c r="I1160" s="394"/>
      <c r="J1160" s="394"/>
      <c r="K1160" s="394"/>
      <c r="L1160" s="394"/>
      <c r="M1160" s="394"/>
      <c r="N1160" s="394"/>
      <c r="O1160" s="394"/>
      <c r="P1160" s="394"/>
      <c r="Q1160" s="394"/>
      <c r="R1160" s="394"/>
    </row>
    <row r="1161" spans="1:18" ht="32.1" customHeight="1">
      <c r="A1161" s="55" t="s">
        <v>5024</v>
      </c>
      <c r="B1161" s="374" t="s">
        <v>4869</v>
      </c>
      <c r="C1161" s="375"/>
      <c r="D1161" s="375"/>
      <c r="E1161" s="375"/>
      <c r="F1161" s="375"/>
      <c r="G1161" s="375"/>
      <c r="H1161" s="375"/>
      <c r="I1161" s="375"/>
      <c r="J1161" s="375"/>
      <c r="K1161" s="376"/>
      <c r="L1161" s="377" t="s">
        <v>437</v>
      </c>
      <c r="M1161" s="377"/>
      <c r="N1161" s="377"/>
      <c r="O1161" s="377" t="s">
        <v>45</v>
      </c>
      <c r="P1161" s="377"/>
      <c r="Q1161" s="377"/>
      <c r="R1161" s="401" t="s">
        <v>20</v>
      </c>
    </row>
    <row r="1162" spans="1:18" ht="42" customHeight="1">
      <c r="A1162" s="56" t="s">
        <v>7</v>
      </c>
      <c r="B1162" s="57" t="s">
        <v>29</v>
      </c>
      <c r="C1162" s="57" t="s">
        <v>4</v>
      </c>
      <c r="D1162" s="58" t="s">
        <v>5</v>
      </c>
      <c r="E1162" s="58" t="s">
        <v>6</v>
      </c>
      <c r="F1162" s="58" t="s">
        <v>8</v>
      </c>
      <c r="G1162" s="58" t="s">
        <v>9</v>
      </c>
      <c r="H1162" s="58" t="s">
        <v>22</v>
      </c>
      <c r="I1162" s="58" t="s">
        <v>10</v>
      </c>
      <c r="J1162" s="58" t="s">
        <v>11</v>
      </c>
      <c r="K1162" s="56" t="s">
        <v>12</v>
      </c>
      <c r="L1162" s="62" t="s">
        <v>13</v>
      </c>
      <c r="M1162" s="56" t="s">
        <v>14</v>
      </c>
      <c r="N1162" s="56" t="s">
        <v>3</v>
      </c>
      <c r="O1162" s="62" t="s">
        <v>13</v>
      </c>
      <c r="P1162" s="56" t="s">
        <v>14</v>
      </c>
      <c r="Q1162" s="56" t="s">
        <v>3</v>
      </c>
      <c r="R1162" s="379"/>
    </row>
    <row r="1163" spans="1:18" ht="12.75" customHeight="1">
      <c r="A1163" s="60">
        <v>15</v>
      </c>
      <c r="B1163" s="23" t="s">
        <v>4815</v>
      </c>
      <c r="C1163" s="23" t="s">
        <v>4838</v>
      </c>
      <c r="D1163" s="23" t="s">
        <v>4865</v>
      </c>
      <c r="E1163" s="328" t="s">
        <v>4866</v>
      </c>
      <c r="F1163" s="328" t="s">
        <v>97</v>
      </c>
      <c r="G1163" s="23" t="s">
        <v>98</v>
      </c>
      <c r="H1163" s="389" t="s">
        <v>4870</v>
      </c>
      <c r="I1163" s="390"/>
      <c r="J1163" s="23" t="s">
        <v>241</v>
      </c>
      <c r="K1163" s="34">
        <v>6.5</v>
      </c>
      <c r="L1163" s="330">
        <v>2000</v>
      </c>
      <c r="M1163" s="24">
        <v>0</v>
      </c>
      <c r="N1163" s="12">
        <f t="shared" ref="N1163" si="218">L1163+M1163</f>
        <v>2000</v>
      </c>
      <c r="O1163" s="24">
        <v>2000</v>
      </c>
      <c r="P1163" s="24">
        <v>0</v>
      </c>
      <c r="Q1163" s="12">
        <f t="shared" ref="Q1163" si="219">O1163+P1163</f>
        <v>2000</v>
      </c>
      <c r="R1163" s="60" t="s">
        <v>212</v>
      </c>
    </row>
    <row r="1164" spans="1:18" ht="12.75" customHeight="1">
      <c r="A1164" s="60">
        <v>16</v>
      </c>
      <c r="B1164" s="23" t="s">
        <v>4815</v>
      </c>
      <c r="C1164" s="23" t="s">
        <v>4838</v>
      </c>
      <c r="D1164" s="23" t="s">
        <v>1891</v>
      </c>
      <c r="E1164" s="23" t="s">
        <v>4871</v>
      </c>
      <c r="F1164" s="23" t="s">
        <v>97</v>
      </c>
      <c r="G1164" s="23" t="s">
        <v>98</v>
      </c>
      <c r="H1164" s="389" t="s">
        <v>4870</v>
      </c>
      <c r="I1164" s="390"/>
      <c r="J1164" s="23" t="s">
        <v>241</v>
      </c>
      <c r="K1164" s="34">
        <v>18</v>
      </c>
      <c r="L1164" s="24">
        <v>71000</v>
      </c>
      <c r="M1164" s="24">
        <v>0</v>
      </c>
      <c r="N1164" s="12">
        <f>L1164+M1164</f>
        <v>71000</v>
      </c>
      <c r="O1164" s="24">
        <v>71000</v>
      </c>
      <c r="P1164" s="24">
        <v>0</v>
      </c>
      <c r="Q1164" s="12">
        <f>O1164+P1164</f>
        <v>71000</v>
      </c>
      <c r="R1164" s="60" t="s">
        <v>212</v>
      </c>
    </row>
    <row r="1165" spans="1:18" ht="12.75" customHeight="1">
      <c r="A1165" s="60">
        <v>17</v>
      </c>
      <c r="B1165" s="23" t="s">
        <v>4815</v>
      </c>
      <c r="C1165" s="23" t="s">
        <v>4838</v>
      </c>
      <c r="D1165" s="23" t="s">
        <v>4872</v>
      </c>
      <c r="E1165" s="23" t="s">
        <v>4873</v>
      </c>
      <c r="F1165" s="23" t="s">
        <v>97</v>
      </c>
      <c r="G1165" s="23" t="s">
        <v>98</v>
      </c>
      <c r="H1165" s="389" t="s">
        <v>4870</v>
      </c>
      <c r="I1165" s="390"/>
      <c r="J1165" s="23" t="s">
        <v>241</v>
      </c>
      <c r="K1165" s="34">
        <v>18</v>
      </c>
      <c r="L1165" s="24">
        <v>71000</v>
      </c>
      <c r="M1165" s="24">
        <v>0</v>
      </c>
      <c r="N1165" s="12">
        <f>L1165+M1165</f>
        <v>71000</v>
      </c>
      <c r="O1165" s="24">
        <v>71000</v>
      </c>
      <c r="P1165" s="24">
        <v>0</v>
      </c>
      <c r="Q1165" s="12">
        <f>O1165+P1165</f>
        <v>71000</v>
      </c>
      <c r="R1165" s="60" t="s">
        <v>212</v>
      </c>
    </row>
    <row r="1166" spans="1:18" s="331" customFormat="1" ht="12.75" customHeight="1">
      <c r="A1166" s="60">
        <v>18</v>
      </c>
      <c r="B1166" s="23" t="s">
        <v>4815</v>
      </c>
      <c r="C1166" s="23" t="s">
        <v>4838</v>
      </c>
      <c r="D1166" s="23" t="s">
        <v>4874</v>
      </c>
      <c r="E1166" s="23" t="s">
        <v>4875</v>
      </c>
      <c r="F1166" s="328" t="s">
        <v>4876</v>
      </c>
      <c r="G1166" s="23" t="s">
        <v>4874</v>
      </c>
      <c r="H1166" s="389" t="s">
        <v>4870</v>
      </c>
      <c r="I1166" s="390"/>
      <c r="J1166" s="23" t="s">
        <v>241</v>
      </c>
      <c r="K1166" s="34">
        <v>10.5</v>
      </c>
      <c r="L1166" s="330">
        <v>3000</v>
      </c>
      <c r="M1166" s="24">
        <v>0</v>
      </c>
      <c r="N1166" s="12">
        <f t="shared" ref="N1166:N1174" si="220">L1166+M1166</f>
        <v>3000</v>
      </c>
      <c r="O1166" s="24">
        <v>3000</v>
      </c>
      <c r="P1166" s="24">
        <v>0</v>
      </c>
      <c r="Q1166" s="12">
        <f t="shared" ref="Q1166:Q1180" si="221">O1166+P1166</f>
        <v>3000</v>
      </c>
      <c r="R1166" s="60" t="s">
        <v>212</v>
      </c>
    </row>
    <row r="1167" spans="1:18" s="331" customFormat="1" ht="12.75" customHeight="1">
      <c r="A1167" s="60">
        <v>19</v>
      </c>
      <c r="B1167" s="23" t="s">
        <v>4815</v>
      </c>
      <c r="C1167" s="23" t="s">
        <v>4838</v>
      </c>
      <c r="D1167" s="23" t="s">
        <v>4874</v>
      </c>
      <c r="E1167" s="23" t="s">
        <v>4877</v>
      </c>
      <c r="F1167" s="328" t="s">
        <v>4876</v>
      </c>
      <c r="G1167" s="23" t="s">
        <v>4874</v>
      </c>
      <c r="H1167" s="389" t="s">
        <v>4870</v>
      </c>
      <c r="I1167" s="390"/>
      <c r="J1167" s="23" t="s">
        <v>241</v>
      </c>
      <c r="K1167" s="34">
        <v>10.5</v>
      </c>
      <c r="L1167" s="330">
        <v>3000</v>
      </c>
      <c r="M1167" s="24">
        <v>0</v>
      </c>
      <c r="N1167" s="12">
        <f t="shared" si="220"/>
        <v>3000</v>
      </c>
      <c r="O1167" s="24">
        <v>3000</v>
      </c>
      <c r="P1167" s="24">
        <v>0</v>
      </c>
      <c r="Q1167" s="12">
        <f t="shared" si="221"/>
        <v>3000</v>
      </c>
      <c r="R1167" s="60" t="s">
        <v>212</v>
      </c>
    </row>
    <row r="1168" spans="1:18" s="331" customFormat="1" ht="12.75" customHeight="1">
      <c r="A1168" s="60">
        <v>20</v>
      </c>
      <c r="B1168" s="23" t="s">
        <v>4815</v>
      </c>
      <c r="C1168" s="23" t="s">
        <v>4838</v>
      </c>
      <c r="D1168" s="23" t="s">
        <v>4878</v>
      </c>
      <c r="E1168" s="23" t="s">
        <v>4879</v>
      </c>
      <c r="F1168" s="328" t="s">
        <v>4880</v>
      </c>
      <c r="G1168" s="23" t="s">
        <v>4878</v>
      </c>
      <c r="H1168" s="389" t="s">
        <v>4870</v>
      </c>
      <c r="I1168" s="390"/>
      <c r="J1168" s="23" t="s">
        <v>241</v>
      </c>
      <c r="K1168" s="34">
        <v>6.5</v>
      </c>
      <c r="L1168" s="330">
        <v>4000</v>
      </c>
      <c r="M1168" s="24">
        <v>0</v>
      </c>
      <c r="N1168" s="12">
        <f t="shared" si="220"/>
        <v>4000</v>
      </c>
      <c r="O1168" s="24">
        <v>4000</v>
      </c>
      <c r="P1168" s="24">
        <v>0</v>
      </c>
      <c r="Q1168" s="12">
        <f t="shared" si="221"/>
        <v>4000</v>
      </c>
      <c r="R1168" s="60" t="s">
        <v>212</v>
      </c>
    </row>
    <row r="1169" spans="1:21" s="331" customFormat="1" ht="12.75" customHeight="1">
      <c r="A1169" s="60">
        <v>21</v>
      </c>
      <c r="B1169" s="23" t="s">
        <v>4815</v>
      </c>
      <c r="C1169" s="23" t="s">
        <v>4838</v>
      </c>
      <c r="D1169" s="23" t="s">
        <v>4881</v>
      </c>
      <c r="E1169" s="328" t="s">
        <v>4882</v>
      </c>
      <c r="F1169" s="328" t="s">
        <v>4883</v>
      </c>
      <c r="G1169" s="23" t="s">
        <v>4881</v>
      </c>
      <c r="H1169" s="389" t="s">
        <v>4870</v>
      </c>
      <c r="I1169" s="390"/>
      <c r="J1169" s="23" t="s">
        <v>241</v>
      </c>
      <c r="K1169" s="34">
        <v>10.5</v>
      </c>
      <c r="L1169" s="330">
        <v>4000</v>
      </c>
      <c r="M1169" s="24">
        <v>0</v>
      </c>
      <c r="N1169" s="12">
        <f t="shared" si="220"/>
        <v>4000</v>
      </c>
      <c r="O1169" s="24">
        <v>4000</v>
      </c>
      <c r="P1169" s="24">
        <v>0</v>
      </c>
      <c r="Q1169" s="12">
        <f t="shared" si="221"/>
        <v>4000</v>
      </c>
      <c r="R1169" s="60" t="s">
        <v>212</v>
      </c>
    </row>
    <row r="1170" spans="1:21" s="331" customFormat="1" ht="12.75" customHeight="1">
      <c r="A1170" s="60">
        <v>22</v>
      </c>
      <c r="B1170" s="23" t="s">
        <v>4815</v>
      </c>
      <c r="C1170" s="23" t="s">
        <v>4838</v>
      </c>
      <c r="D1170" s="23" t="s">
        <v>4884</v>
      </c>
      <c r="E1170" s="328" t="s">
        <v>4885</v>
      </c>
      <c r="F1170" s="328" t="s">
        <v>4883</v>
      </c>
      <c r="G1170" s="23" t="s">
        <v>4884</v>
      </c>
      <c r="H1170" s="389" t="s">
        <v>4870</v>
      </c>
      <c r="I1170" s="390"/>
      <c r="J1170" s="23" t="s">
        <v>241</v>
      </c>
      <c r="K1170" s="34">
        <v>10.5</v>
      </c>
      <c r="L1170" s="330">
        <v>3000</v>
      </c>
      <c r="M1170" s="24">
        <v>0</v>
      </c>
      <c r="N1170" s="12">
        <f t="shared" si="220"/>
        <v>3000</v>
      </c>
      <c r="O1170" s="24">
        <v>3000</v>
      </c>
      <c r="P1170" s="24">
        <v>0</v>
      </c>
      <c r="Q1170" s="12">
        <f t="shared" si="221"/>
        <v>3000</v>
      </c>
      <c r="R1170" s="60" t="s">
        <v>212</v>
      </c>
    </row>
    <row r="1171" spans="1:21" s="331" customFormat="1" ht="12.75" customHeight="1">
      <c r="A1171" s="60">
        <v>23</v>
      </c>
      <c r="B1171" s="23" t="s">
        <v>4815</v>
      </c>
      <c r="C1171" s="23" t="s">
        <v>4838</v>
      </c>
      <c r="D1171" s="23" t="s">
        <v>4886</v>
      </c>
      <c r="E1171" s="328" t="s">
        <v>4887</v>
      </c>
      <c r="F1171" s="328" t="s">
        <v>4883</v>
      </c>
      <c r="G1171" s="23" t="s">
        <v>4886</v>
      </c>
      <c r="H1171" s="389" t="s">
        <v>4870</v>
      </c>
      <c r="I1171" s="390"/>
      <c r="J1171" s="23" t="s">
        <v>241</v>
      </c>
      <c r="K1171" s="34">
        <v>6.5</v>
      </c>
      <c r="L1171" s="330">
        <v>1500</v>
      </c>
      <c r="M1171" s="24">
        <v>0</v>
      </c>
      <c r="N1171" s="12">
        <f t="shared" si="220"/>
        <v>1500</v>
      </c>
      <c r="O1171" s="24">
        <v>1500</v>
      </c>
      <c r="P1171" s="24">
        <v>0</v>
      </c>
      <c r="Q1171" s="12">
        <f t="shared" si="221"/>
        <v>1500</v>
      </c>
      <c r="R1171" s="60" t="s">
        <v>212</v>
      </c>
    </row>
    <row r="1172" spans="1:21" s="331" customFormat="1" ht="12.75" customHeight="1">
      <c r="A1172" s="60">
        <v>24</v>
      </c>
      <c r="B1172" s="23" t="s">
        <v>4815</v>
      </c>
      <c r="C1172" s="23" t="s">
        <v>4838</v>
      </c>
      <c r="D1172" s="23" t="s">
        <v>4888</v>
      </c>
      <c r="E1172" s="328" t="s">
        <v>4889</v>
      </c>
      <c r="F1172" s="328" t="s">
        <v>4883</v>
      </c>
      <c r="G1172" s="328" t="s">
        <v>4888</v>
      </c>
      <c r="H1172" s="389" t="s">
        <v>4870</v>
      </c>
      <c r="I1172" s="390"/>
      <c r="J1172" s="23" t="s">
        <v>241</v>
      </c>
      <c r="K1172" s="34">
        <v>6.5</v>
      </c>
      <c r="L1172" s="330">
        <v>1500</v>
      </c>
      <c r="M1172" s="24">
        <v>0</v>
      </c>
      <c r="N1172" s="12">
        <f t="shared" si="220"/>
        <v>1500</v>
      </c>
      <c r="O1172" s="24">
        <v>1500</v>
      </c>
      <c r="P1172" s="24">
        <v>0</v>
      </c>
      <c r="Q1172" s="12">
        <f t="shared" si="221"/>
        <v>1500</v>
      </c>
      <c r="R1172" s="60" t="s">
        <v>212</v>
      </c>
    </row>
    <row r="1173" spans="1:21" s="331" customFormat="1" ht="12.75" customHeight="1">
      <c r="A1173" s="60">
        <v>25</v>
      </c>
      <c r="B1173" s="23" t="s">
        <v>4815</v>
      </c>
      <c r="C1173" s="23" t="s">
        <v>4838</v>
      </c>
      <c r="D1173" s="23" t="s">
        <v>4890</v>
      </c>
      <c r="E1173" s="328" t="s">
        <v>4891</v>
      </c>
      <c r="F1173" s="328" t="s">
        <v>4892</v>
      </c>
      <c r="G1173" s="93" t="s">
        <v>4890</v>
      </c>
      <c r="H1173" s="389" t="s">
        <v>4870</v>
      </c>
      <c r="I1173" s="390"/>
      <c r="J1173" s="23" t="s">
        <v>241</v>
      </c>
      <c r="K1173" s="34">
        <v>10.5</v>
      </c>
      <c r="L1173" s="330">
        <v>6000</v>
      </c>
      <c r="M1173" s="24">
        <v>0</v>
      </c>
      <c r="N1173" s="12">
        <f t="shared" si="220"/>
        <v>6000</v>
      </c>
      <c r="O1173" s="24">
        <v>6000</v>
      </c>
      <c r="P1173" s="24">
        <v>0</v>
      </c>
      <c r="Q1173" s="12">
        <f t="shared" si="221"/>
        <v>6000</v>
      </c>
      <c r="R1173" s="60" t="s">
        <v>212</v>
      </c>
    </row>
    <row r="1174" spans="1:21" s="331" customFormat="1" ht="12.75" customHeight="1">
      <c r="A1174" s="60">
        <v>26</v>
      </c>
      <c r="B1174" s="23" t="s">
        <v>4815</v>
      </c>
      <c r="C1174" s="23" t="s">
        <v>4838</v>
      </c>
      <c r="D1174" s="23" t="s">
        <v>4893</v>
      </c>
      <c r="E1174" s="328" t="s">
        <v>4894</v>
      </c>
      <c r="F1174" s="328" t="s">
        <v>4892</v>
      </c>
      <c r="G1174" s="93" t="s">
        <v>4893</v>
      </c>
      <c r="H1174" s="389" t="s">
        <v>4870</v>
      </c>
      <c r="I1174" s="390"/>
      <c r="J1174" s="23" t="s">
        <v>241</v>
      </c>
      <c r="K1174" s="34">
        <v>6.5</v>
      </c>
      <c r="L1174" s="330">
        <v>5000</v>
      </c>
      <c r="M1174" s="24">
        <v>0</v>
      </c>
      <c r="N1174" s="12">
        <f t="shared" si="220"/>
        <v>5000</v>
      </c>
      <c r="O1174" s="24">
        <v>5000</v>
      </c>
      <c r="P1174" s="24">
        <v>0</v>
      </c>
      <c r="Q1174" s="12">
        <f t="shared" si="221"/>
        <v>5000</v>
      </c>
      <c r="R1174" s="60" t="s">
        <v>212</v>
      </c>
    </row>
    <row r="1175" spans="1:21" s="331" customFormat="1" ht="12.75" customHeight="1">
      <c r="A1175" s="60">
        <v>27</v>
      </c>
      <c r="B1175" s="23" t="s">
        <v>4815</v>
      </c>
      <c r="C1175" s="23" t="s">
        <v>4838</v>
      </c>
      <c r="D1175" s="23" t="s">
        <v>4895</v>
      </c>
      <c r="E1175" s="328" t="s">
        <v>4896</v>
      </c>
      <c r="F1175" s="328" t="s">
        <v>4005</v>
      </c>
      <c r="G1175" s="23" t="s">
        <v>4895</v>
      </c>
      <c r="H1175" s="389" t="s">
        <v>4870</v>
      </c>
      <c r="I1175" s="390"/>
      <c r="J1175" s="23" t="s">
        <v>241</v>
      </c>
      <c r="K1175" s="34">
        <v>6.5</v>
      </c>
      <c r="L1175" s="330">
        <v>5000</v>
      </c>
      <c r="M1175" s="24">
        <v>0</v>
      </c>
      <c r="N1175" s="12">
        <v>5000</v>
      </c>
      <c r="O1175" s="24">
        <v>5000</v>
      </c>
      <c r="P1175" s="24">
        <v>0</v>
      </c>
      <c r="Q1175" s="12">
        <f t="shared" si="221"/>
        <v>5000</v>
      </c>
      <c r="R1175" s="60" t="s">
        <v>212</v>
      </c>
    </row>
    <row r="1176" spans="1:21" s="331" customFormat="1" ht="12.75" customHeight="1">
      <c r="A1176" s="60">
        <v>28</v>
      </c>
      <c r="B1176" s="23" t="s">
        <v>4815</v>
      </c>
      <c r="C1176" s="23" t="s">
        <v>4838</v>
      </c>
      <c r="D1176" s="23" t="s">
        <v>4006</v>
      </c>
      <c r="E1176" s="328" t="s">
        <v>4897</v>
      </c>
      <c r="F1176" s="328" t="s">
        <v>4005</v>
      </c>
      <c r="G1176" s="23" t="s">
        <v>4006</v>
      </c>
      <c r="H1176" s="389" t="s">
        <v>4870</v>
      </c>
      <c r="I1176" s="390"/>
      <c r="J1176" s="23" t="s">
        <v>241</v>
      </c>
      <c r="K1176" s="34">
        <v>6.5</v>
      </c>
      <c r="L1176" s="330">
        <v>5000</v>
      </c>
      <c r="M1176" s="24">
        <v>0</v>
      </c>
      <c r="N1176" s="12">
        <v>5000</v>
      </c>
      <c r="O1176" s="24">
        <v>5000</v>
      </c>
      <c r="P1176" s="24">
        <v>0</v>
      </c>
      <c r="Q1176" s="12">
        <f t="shared" si="221"/>
        <v>5000</v>
      </c>
      <c r="R1176" s="60" t="s">
        <v>212</v>
      </c>
    </row>
    <row r="1177" spans="1:21" s="331" customFormat="1" ht="12.75" customHeight="1">
      <c r="A1177" s="60">
        <v>29</v>
      </c>
      <c r="B1177" s="23" t="s">
        <v>4815</v>
      </c>
      <c r="C1177" s="23" t="s">
        <v>4838</v>
      </c>
      <c r="D1177" s="23" t="s">
        <v>4898</v>
      </c>
      <c r="E1177" s="328" t="s">
        <v>4899</v>
      </c>
      <c r="F1177" s="328" t="s">
        <v>4005</v>
      </c>
      <c r="G1177" s="93" t="s">
        <v>4898</v>
      </c>
      <c r="H1177" s="389" t="s">
        <v>4870</v>
      </c>
      <c r="I1177" s="390"/>
      <c r="J1177" s="23" t="s">
        <v>241</v>
      </c>
      <c r="K1177" s="34">
        <v>6.5</v>
      </c>
      <c r="L1177" s="330">
        <v>5000</v>
      </c>
      <c r="M1177" s="24">
        <v>0</v>
      </c>
      <c r="N1177" s="12">
        <v>5000</v>
      </c>
      <c r="O1177" s="24">
        <v>5000</v>
      </c>
      <c r="P1177" s="24">
        <v>0</v>
      </c>
      <c r="Q1177" s="12">
        <f t="shared" si="221"/>
        <v>5000</v>
      </c>
      <c r="R1177" s="60" t="s">
        <v>212</v>
      </c>
    </row>
    <row r="1178" spans="1:21" s="331" customFormat="1" ht="12.75" customHeight="1">
      <c r="A1178" s="60">
        <v>30</v>
      </c>
      <c r="B1178" s="23" t="s">
        <v>4815</v>
      </c>
      <c r="C1178" s="23" t="s">
        <v>4838</v>
      </c>
      <c r="D1178" s="23" t="s">
        <v>4900</v>
      </c>
      <c r="E1178" s="328" t="s">
        <v>4901</v>
      </c>
      <c r="F1178" s="23" t="s">
        <v>4843</v>
      </c>
      <c r="G1178" s="23" t="s">
        <v>4900</v>
      </c>
      <c r="H1178" s="389" t="s">
        <v>4870</v>
      </c>
      <c r="I1178" s="390"/>
      <c r="J1178" s="23" t="s">
        <v>241</v>
      </c>
      <c r="K1178" s="34">
        <v>6.5</v>
      </c>
      <c r="L1178" s="330">
        <v>5000</v>
      </c>
      <c r="M1178" s="24">
        <v>0</v>
      </c>
      <c r="N1178" s="12">
        <v>5000</v>
      </c>
      <c r="O1178" s="24">
        <v>5000</v>
      </c>
      <c r="P1178" s="24">
        <v>0</v>
      </c>
      <c r="Q1178" s="12">
        <f t="shared" si="221"/>
        <v>5000</v>
      </c>
      <c r="R1178" s="60" t="s">
        <v>212</v>
      </c>
    </row>
    <row r="1179" spans="1:21" s="331" customFormat="1" ht="12.75" customHeight="1">
      <c r="A1179" s="60">
        <v>31</v>
      </c>
      <c r="B1179" s="23" t="s">
        <v>4815</v>
      </c>
      <c r="C1179" s="23" t="s">
        <v>4838</v>
      </c>
      <c r="D1179" s="23" t="s">
        <v>4902</v>
      </c>
      <c r="E1179" s="328" t="s">
        <v>4903</v>
      </c>
      <c r="F1179" s="328" t="s">
        <v>4005</v>
      </c>
      <c r="G1179" s="23" t="s">
        <v>4902</v>
      </c>
      <c r="H1179" s="389" t="s">
        <v>4870</v>
      </c>
      <c r="I1179" s="390"/>
      <c r="J1179" s="23" t="s">
        <v>241</v>
      </c>
      <c r="K1179" s="34">
        <v>6.5</v>
      </c>
      <c r="L1179" s="330">
        <v>5000</v>
      </c>
      <c r="M1179" s="24">
        <v>0</v>
      </c>
      <c r="N1179" s="12">
        <v>5000</v>
      </c>
      <c r="O1179" s="24">
        <v>5000</v>
      </c>
      <c r="P1179" s="24">
        <v>0</v>
      </c>
      <c r="Q1179" s="12">
        <f t="shared" si="221"/>
        <v>5000</v>
      </c>
      <c r="R1179" s="60" t="s">
        <v>212</v>
      </c>
    </row>
    <row r="1180" spans="1:21" s="331" customFormat="1" ht="12.75" customHeight="1">
      <c r="A1180" s="60">
        <v>32</v>
      </c>
      <c r="B1180" s="23" t="s">
        <v>4815</v>
      </c>
      <c r="C1180" s="23" t="s">
        <v>4838</v>
      </c>
      <c r="D1180" s="23" t="s">
        <v>4842</v>
      </c>
      <c r="E1180" s="328" t="s">
        <v>4904</v>
      </c>
      <c r="F1180" s="23" t="s">
        <v>4843</v>
      </c>
      <c r="G1180" s="23" t="s">
        <v>4842</v>
      </c>
      <c r="H1180" s="389" t="s">
        <v>4870</v>
      </c>
      <c r="I1180" s="390"/>
      <c r="J1180" s="23" t="s">
        <v>241</v>
      </c>
      <c r="K1180" s="34">
        <v>6.5</v>
      </c>
      <c r="L1180" s="330">
        <v>5000</v>
      </c>
      <c r="M1180" s="24">
        <v>0</v>
      </c>
      <c r="N1180" s="12">
        <v>5000</v>
      </c>
      <c r="O1180" s="24">
        <v>5000</v>
      </c>
      <c r="P1180" s="24">
        <v>0</v>
      </c>
      <c r="Q1180" s="12">
        <f t="shared" si="221"/>
        <v>5000</v>
      </c>
      <c r="R1180" s="60" t="s">
        <v>212</v>
      </c>
    </row>
    <row r="1181" spans="1:21" ht="12.75" customHeight="1">
      <c r="A1181" s="386"/>
      <c r="B1181" s="387"/>
      <c r="C1181" s="387"/>
      <c r="D1181" s="387"/>
      <c r="E1181" s="387"/>
      <c r="F1181" s="387"/>
      <c r="G1181" s="387"/>
      <c r="H1181" s="387"/>
      <c r="I1181" s="387"/>
      <c r="J1181" s="387"/>
      <c r="K1181" s="388"/>
      <c r="L1181" s="108">
        <f t="shared" ref="L1181:P1181" si="222">SUM(L1163:L1180)</f>
        <v>205000</v>
      </c>
      <c r="M1181" s="108">
        <f t="shared" si="222"/>
        <v>0</v>
      </c>
      <c r="N1181" s="108">
        <f t="shared" si="222"/>
        <v>205000</v>
      </c>
      <c r="O1181" s="108">
        <f t="shared" si="222"/>
        <v>205000</v>
      </c>
      <c r="P1181" s="108">
        <f t="shared" si="222"/>
        <v>0</v>
      </c>
      <c r="Q1181" s="108">
        <f>SUM(Q1163:Q1180)</f>
        <v>205000</v>
      </c>
      <c r="R1181" s="70"/>
    </row>
    <row r="1182" spans="1:21" s="203" customFormat="1" ht="36" customHeight="1">
      <c r="A1182" s="394"/>
      <c r="B1182" s="395"/>
      <c r="C1182" s="395"/>
      <c r="D1182" s="395"/>
      <c r="E1182" s="395"/>
      <c r="F1182" s="395"/>
      <c r="G1182" s="395"/>
      <c r="H1182" s="395"/>
      <c r="I1182" s="395"/>
      <c r="J1182" s="395"/>
      <c r="K1182" s="395"/>
      <c r="L1182" s="395"/>
      <c r="M1182" s="395"/>
      <c r="N1182" s="395"/>
      <c r="O1182" s="395"/>
      <c r="P1182" s="395"/>
      <c r="Q1182" s="395"/>
      <c r="R1182" s="395"/>
    </row>
    <row r="1183" spans="1:21" ht="32.1" customHeight="1">
      <c r="A1183" s="55" t="s">
        <v>4954</v>
      </c>
      <c r="B1183" s="446" t="s">
        <v>3945</v>
      </c>
      <c r="C1183" s="446"/>
      <c r="D1183" s="446"/>
      <c r="E1183" s="446"/>
      <c r="F1183" s="446"/>
      <c r="G1183" s="446"/>
      <c r="H1183" s="446"/>
      <c r="I1183" s="446"/>
      <c r="J1183" s="446"/>
      <c r="K1183" s="446"/>
      <c r="L1183" s="446"/>
      <c r="M1183" s="446"/>
      <c r="N1183" s="446"/>
      <c r="O1183" s="446"/>
      <c r="P1183" s="446"/>
      <c r="Q1183" s="446"/>
      <c r="R1183" s="446"/>
      <c r="U1183" s="38"/>
    </row>
    <row r="1184" spans="1:21" ht="36" customHeight="1">
      <c r="A1184" s="315"/>
      <c r="B1184" s="315"/>
      <c r="C1184" s="315"/>
      <c r="D1184" s="315"/>
      <c r="E1184" s="315"/>
      <c r="F1184" s="315"/>
      <c r="G1184" s="315"/>
      <c r="H1184" s="315"/>
      <c r="I1184" s="315"/>
      <c r="J1184" s="315"/>
      <c r="K1184" s="315"/>
      <c r="L1184" s="315"/>
      <c r="M1184" s="315"/>
      <c r="N1184" s="315"/>
      <c r="O1184" s="315"/>
      <c r="P1184" s="315"/>
      <c r="Q1184" s="315"/>
      <c r="R1184" s="315"/>
      <c r="U1184" s="38"/>
    </row>
    <row r="1185" spans="1:21" ht="32.1" customHeight="1">
      <c r="A1185" s="55" t="s">
        <v>4955</v>
      </c>
      <c r="B1185" s="374" t="s">
        <v>3946</v>
      </c>
      <c r="C1185" s="375"/>
      <c r="D1185" s="375"/>
      <c r="E1185" s="375"/>
      <c r="F1185" s="375"/>
      <c r="G1185" s="375"/>
      <c r="H1185" s="375"/>
      <c r="I1185" s="375"/>
      <c r="J1185" s="375"/>
      <c r="K1185" s="376"/>
      <c r="L1185" s="414" t="s">
        <v>44</v>
      </c>
      <c r="M1185" s="415"/>
      <c r="N1185" s="416"/>
      <c r="O1185" s="414" t="s">
        <v>501</v>
      </c>
      <c r="P1185" s="415"/>
      <c r="Q1185" s="416"/>
      <c r="R1185" s="401" t="s">
        <v>20</v>
      </c>
      <c r="S1185" s="447"/>
      <c r="T1185" s="447"/>
      <c r="U1185" s="38"/>
    </row>
    <row r="1186" spans="1:21" ht="42" customHeight="1">
      <c r="A1186" s="56" t="s">
        <v>7</v>
      </c>
      <c r="B1186" s="57" t="s">
        <v>29</v>
      </c>
      <c r="C1186" s="57" t="s">
        <v>4</v>
      </c>
      <c r="D1186" s="58" t="s">
        <v>5</v>
      </c>
      <c r="E1186" s="58" t="s">
        <v>6</v>
      </c>
      <c r="F1186" s="58" t="s">
        <v>8</v>
      </c>
      <c r="G1186" s="58" t="s">
        <v>9</v>
      </c>
      <c r="H1186" s="58" t="s">
        <v>22</v>
      </c>
      <c r="I1186" s="58" t="s">
        <v>10</v>
      </c>
      <c r="J1186" s="58" t="s">
        <v>11</v>
      </c>
      <c r="K1186" s="56" t="s">
        <v>12</v>
      </c>
      <c r="L1186" s="62" t="s">
        <v>13</v>
      </c>
      <c r="M1186" s="56" t="s">
        <v>14</v>
      </c>
      <c r="N1186" s="56" t="s">
        <v>3</v>
      </c>
      <c r="O1186" s="62" t="s">
        <v>13</v>
      </c>
      <c r="P1186" s="56" t="s">
        <v>14</v>
      </c>
      <c r="Q1186" s="56" t="s">
        <v>3</v>
      </c>
      <c r="R1186" s="401"/>
      <c r="S1186" s="447"/>
      <c r="T1186" s="447"/>
      <c r="U1186" s="38"/>
    </row>
    <row r="1187" spans="1:21" ht="12.75" customHeight="1">
      <c r="A1187" s="60">
        <v>1</v>
      </c>
      <c r="B1187" s="22" t="s">
        <v>3947</v>
      </c>
      <c r="C1187" s="23" t="s">
        <v>3707</v>
      </c>
      <c r="D1187" s="23" t="s">
        <v>3948</v>
      </c>
      <c r="E1187" s="23"/>
      <c r="F1187" s="23" t="s">
        <v>152</v>
      </c>
      <c r="G1187" s="23" t="s">
        <v>153</v>
      </c>
      <c r="H1187" s="23" t="s">
        <v>3949</v>
      </c>
      <c r="I1187" s="23">
        <v>30663870</v>
      </c>
      <c r="J1187" s="23" t="s">
        <v>220</v>
      </c>
      <c r="K1187" s="34">
        <v>12.5</v>
      </c>
      <c r="L1187" s="24">
        <v>535</v>
      </c>
      <c r="M1187" s="24">
        <v>329</v>
      </c>
      <c r="N1187" s="17">
        <f>L1187+M1187</f>
        <v>864</v>
      </c>
      <c r="O1187" s="24">
        <v>535</v>
      </c>
      <c r="P1187" s="24">
        <v>329</v>
      </c>
      <c r="Q1187" s="17">
        <f>O1187+P1187</f>
        <v>864</v>
      </c>
      <c r="R1187" s="60" t="s">
        <v>212</v>
      </c>
      <c r="S1187" s="14" t="s">
        <v>3950</v>
      </c>
      <c r="U1187" s="38"/>
    </row>
    <row r="1188" spans="1:21" ht="12.75" customHeight="1">
      <c r="A1188" s="60">
        <v>2</v>
      </c>
      <c r="B1188" s="22" t="s">
        <v>3947</v>
      </c>
      <c r="C1188" s="23" t="s">
        <v>3641</v>
      </c>
      <c r="D1188" s="23" t="s">
        <v>3951</v>
      </c>
      <c r="E1188" s="23"/>
      <c r="F1188" s="23" t="s">
        <v>152</v>
      </c>
      <c r="G1188" s="23" t="s">
        <v>153</v>
      </c>
      <c r="H1188" s="23" t="s">
        <v>3952</v>
      </c>
      <c r="I1188" s="23">
        <v>11002160</v>
      </c>
      <c r="J1188" s="23" t="s">
        <v>241</v>
      </c>
      <c r="K1188" s="34">
        <v>0</v>
      </c>
      <c r="L1188" s="24">
        <v>2257</v>
      </c>
      <c r="M1188" s="24">
        <v>0</v>
      </c>
      <c r="N1188" s="17">
        <f t="shared" ref="N1188:N1195" si="223">L1188+M1188</f>
        <v>2257</v>
      </c>
      <c r="O1188" s="24">
        <v>2257</v>
      </c>
      <c r="P1188" s="24">
        <v>0</v>
      </c>
      <c r="Q1188" s="17">
        <f t="shared" ref="Q1188:Q1195" si="224">O1188+P1188</f>
        <v>2257</v>
      </c>
      <c r="R1188" s="60" t="s">
        <v>212</v>
      </c>
      <c r="S1188" s="14" t="s">
        <v>3950</v>
      </c>
      <c r="U1188" s="38"/>
    </row>
    <row r="1189" spans="1:21" ht="12.75" customHeight="1">
      <c r="A1189" s="60">
        <v>3</v>
      </c>
      <c r="B1189" s="22" t="s">
        <v>3947</v>
      </c>
      <c r="C1189" s="23" t="s">
        <v>3953</v>
      </c>
      <c r="D1189" s="23" t="s">
        <v>3954</v>
      </c>
      <c r="E1189" s="23" t="s">
        <v>3955</v>
      </c>
      <c r="F1189" s="23" t="s">
        <v>3956</v>
      </c>
      <c r="G1189" s="23" t="s">
        <v>3957</v>
      </c>
      <c r="H1189" s="23" t="s">
        <v>3958</v>
      </c>
      <c r="I1189" s="23">
        <v>11658072</v>
      </c>
      <c r="J1189" s="23" t="s">
        <v>241</v>
      </c>
      <c r="K1189" s="34">
        <v>5.5</v>
      </c>
      <c r="L1189" s="24">
        <v>9243</v>
      </c>
      <c r="M1189" s="24">
        <v>0</v>
      </c>
      <c r="N1189" s="17">
        <f t="shared" si="223"/>
        <v>9243</v>
      </c>
      <c r="O1189" s="24">
        <v>9243</v>
      </c>
      <c r="P1189" s="24">
        <v>0</v>
      </c>
      <c r="Q1189" s="17">
        <f t="shared" si="224"/>
        <v>9243</v>
      </c>
      <c r="R1189" s="60" t="s">
        <v>212</v>
      </c>
      <c r="S1189" s="14" t="s">
        <v>3950</v>
      </c>
      <c r="U1189" s="38"/>
    </row>
    <row r="1190" spans="1:21" ht="12.75" customHeight="1">
      <c r="A1190" s="60">
        <v>4</v>
      </c>
      <c r="B1190" s="22" t="s">
        <v>3947</v>
      </c>
      <c r="C1190" s="23" t="s">
        <v>3641</v>
      </c>
      <c r="D1190" s="23" t="s">
        <v>3959</v>
      </c>
      <c r="E1190" s="23"/>
      <c r="F1190" s="23" t="s">
        <v>72</v>
      </c>
      <c r="G1190" s="23" t="s">
        <v>73</v>
      </c>
      <c r="H1190" s="23" t="s">
        <v>3960</v>
      </c>
      <c r="I1190" s="23">
        <v>11618161</v>
      </c>
      <c r="J1190" s="23" t="s">
        <v>241</v>
      </c>
      <c r="K1190" s="34">
        <v>6</v>
      </c>
      <c r="L1190" s="24">
        <v>4598</v>
      </c>
      <c r="M1190" s="24">
        <v>0</v>
      </c>
      <c r="N1190" s="17">
        <f t="shared" si="223"/>
        <v>4598</v>
      </c>
      <c r="O1190" s="24">
        <v>4598</v>
      </c>
      <c r="P1190" s="24">
        <v>0</v>
      </c>
      <c r="Q1190" s="17">
        <f t="shared" si="224"/>
        <v>4598</v>
      </c>
      <c r="R1190" s="60" t="s">
        <v>212</v>
      </c>
      <c r="S1190" s="14" t="s">
        <v>3950</v>
      </c>
      <c r="U1190" s="38"/>
    </row>
    <row r="1191" spans="1:21" ht="12.75" customHeight="1">
      <c r="A1191" s="60">
        <v>5</v>
      </c>
      <c r="B1191" s="22" t="s">
        <v>3947</v>
      </c>
      <c r="C1191" s="23" t="s">
        <v>3641</v>
      </c>
      <c r="D1191" s="23" t="s">
        <v>3961</v>
      </c>
      <c r="E1191" s="23">
        <v>21</v>
      </c>
      <c r="F1191" s="23" t="s">
        <v>72</v>
      </c>
      <c r="G1191" s="23" t="s">
        <v>73</v>
      </c>
      <c r="H1191" s="23" t="s">
        <v>3962</v>
      </c>
      <c r="I1191" s="23" t="s">
        <v>3963</v>
      </c>
      <c r="J1191" s="23" t="s">
        <v>241</v>
      </c>
      <c r="K1191" s="34">
        <v>5.5</v>
      </c>
      <c r="L1191" s="24">
        <v>3367</v>
      </c>
      <c r="M1191" s="24">
        <v>0</v>
      </c>
      <c r="N1191" s="17">
        <f t="shared" si="223"/>
        <v>3367</v>
      </c>
      <c r="O1191" s="24">
        <v>3367</v>
      </c>
      <c r="P1191" s="24">
        <v>0</v>
      </c>
      <c r="Q1191" s="17">
        <f t="shared" si="224"/>
        <v>3367</v>
      </c>
      <c r="R1191" s="60" t="s">
        <v>212</v>
      </c>
      <c r="S1191" s="14" t="s">
        <v>3950</v>
      </c>
      <c r="U1191" s="38"/>
    </row>
    <row r="1192" spans="1:21" ht="12.75" customHeight="1">
      <c r="A1192" s="60">
        <v>6</v>
      </c>
      <c r="B1192" s="22" t="s">
        <v>3947</v>
      </c>
      <c r="C1192" s="23" t="s">
        <v>3953</v>
      </c>
      <c r="D1192" s="23" t="s">
        <v>3964</v>
      </c>
      <c r="E1192" s="23">
        <v>15</v>
      </c>
      <c r="F1192" s="23" t="s">
        <v>3965</v>
      </c>
      <c r="G1192" s="23" t="s">
        <v>3966</v>
      </c>
      <c r="H1192" s="23" t="s">
        <v>3967</v>
      </c>
      <c r="I1192" s="23">
        <v>30071432</v>
      </c>
      <c r="J1192" s="23" t="s">
        <v>252</v>
      </c>
      <c r="K1192" s="34">
        <v>25</v>
      </c>
      <c r="L1192" s="24">
        <v>4518</v>
      </c>
      <c r="M1192" s="24">
        <v>3005</v>
      </c>
      <c r="N1192" s="17">
        <f t="shared" si="223"/>
        <v>7523</v>
      </c>
      <c r="O1192" s="24">
        <v>4518</v>
      </c>
      <c r="P1192" s="24">
        <v>3005</v>
      </c>
      <c r="Q1192" s="17">
        <f t="shared" si="224"/>
        <v>7523</v>
      </c>
      <c r="R1192" s="60" t="s">
        <v>212</v>
      </c>
      <c r="S1192" s="14" t="s">
        <v>3950</v>
      </c>
      <c r="U1192" s="38"/>
    </row>
    <row r="1193" spans="1:21" ht="12.75" customHeight="1">
      <c r="A1193" s="60">
        <v>7</v>
      </c>
      <c r="B1193" s="22" t="s">
        <v>3947</v>
      </c>
      <c r="C1193" s="23" t="s">
        <v>3707</v>
      </c>
      <c r="D1193" s="23" t="s">
        <v>73</v>
      </c>
      <c r="E1193" s="23" t="s">
        <v>3968</v>
      </c>
      <c r="F1193" s="23" t="s">
        <v>72</v>
      </c>
      <c r="G1193" s="23" t="s">
        <v>73</v>
      </c>
      <c r="H1193" s="23" t="s">
        <v>3969</v>
      </c>
      <c r="I1193" s="23">
        <v>13097554</v>
      </c>
      <c r="J1193" s="23" t="s">
        <v>220</v>
      </c>
      <c r="K1193" s="34">
        <v>2</v>
      </c>
      <c r="L1193" s="24">
        <v>598</v>
      </c>
      <c r="M1193" s="24">
        <v>322</v>
      </c>
      <c r="N1193" s="17">
        <f t="shared" si="223"/>
        <v>920</v>
      </c>
      <c r="O1193" s="24">
        <v>598</v>
      </c>
      <c r="P1193" s="24">
        <v>322</v>
      </c>
      <c r="Q1193" s="17">
        <f t="shared" si="224"/>
        <v>920</v>
      </c>
      <c r="R1193" s="60" t="s">
        <v>212</v>
      </c>
      <c r="S1193" s="14" t="s">
        <v>3950</v>
      </c>
      <c r="U1193" s="38"/>
    </row>
    <row r="1194" spans="1:21" ht="12.75" customHeight="1">
      <c r="A1194" s="60">
        <v>8</v>
      </c>
      <c r="B1194" s="22" t="s">
        <v>3947</v>
      </c>
      <c r="C1194" s="23" t="s">
        <v>3707</v>
      </c>
      <c r="D1194" s="23" t="s">
        <v>3970</v>
      </c>
      <c r="E1194" s="23" t="s">
        <v>3971</v>
      </c>
      <c r="F1194" s="23" t="s">
        <v>3972</v>
      </c>
      <c r="G1194" s="23" t="s">
        <v>3973</v>
      </c>
      <c r="H1194" s="23" t="s">
        <v>3974</v>
      </c>
      <c r="I1194" s="23">
        <v>11510249</v>
      </c>
      <c r="J1194" s="23" t="s">
        <v>241</v>
      </c>
      <c r="K1194" s="34">
        <v>3</v>
      </c>
      <c r="L1194" s="24">
        <v>982</v>
      </c>
      <c r="M1194" s="24">
        <v>0</v>
      </c>
      <c r="N1194" s="17">
        <f t="shared" si="223"/>
        <v>982</v>
      </c>
      <c r="O1194" s="24">
        <v>982</v>
      </c>
      <c r="P1194" s="24">
        <v>0</v>
      </c>
      <c r="Q1194" s="17">
        <f t="shared" si="224"/>
        <v>982</v>
      </c>
      <c r="R1194" s="60" t="s">
        <v>212</v>
      </c>
      <c r="S1194" s="14" t="s">
        <v>3950</v>
      </c>
      <c r="U1194" s="38"/>
    </row>
    <row r="1195" spans="1:21" ht="12.75" customHeight="1">
      <c r="A1195" s="60">
        <v>9</v>
      </c>
      <c r="B1195" s="22" t="s">
        <v>3947</v>
      </c>
      <c r="C1195" s="23" t="s">
        <v>3953</v>
      </c>
      <c r="D1195" s="23" t="s">
        <v>3975</v>
      </c>
      <c r="E1195" s="23">
        <v>5</v>
      </c>
      <c r="F1195" s="23" t="s">
        <v>152</v>
      </c>
      <c r="G1195" s="23" t="s">
        <v>153</v>
      </c>
      <c r="H1195" s="23" t="s">
        <v>3976</v>
      </c>
      <c r="I1195" s="23">
        <v>11079084</v>
      </c>
      <c r="J1195" s="23" t="s">
        <v>241</v>
      </c>
      <c r="K1195" s="34">
        <v>20</v>
      </c>
      <c r="L1195" s="24">
        <v>9441</v>
      </c>
      <c r="M1195" s="24">
        <v>0</v>
      </c>
      <c r="N1195" s="17">
        <f t="shared" si="223"/>
        <v>9441</v>
      </c>
      <c r="O1195" s="24">
        <v>9441</v>
      </c>
      <c r="P1195" s="24">
        <v>0</v>
      </c>
      <c r="Q1195" s="17">
        <f t="shared" si="224"/>
        <v>9441</v>
      </c>
      <c r="R1195" s="60" t="s">
        <v>212</v>
      </c>
      <c r="S1195" s="14" t="s">
        <v>3950</v>
      </c>
      <c r="U1195" s="38"/>
    </row>
    <row r="1196" spans="1:21" ht="12.75" customHeight="1">
      <c r="A1196" s="380"/>
      <c r="B1196" s="381"/>
      <c r="C1196" s="381"/>
      <c r="D1196" s="381"/>
      <c r="E1196" s="381"/>
      <c r="F1196" s="381"/>
      <c r="G1196" s="381"/>
      <c r="H1196" s="381"/>
      <c r="I1196" s="381"/>
      <c r="J1196" s="381"/>
      <c r="K1196" s="382"/>
      <c r="L1196" s="18">
        <f t="shared" ref="L1196:Q1196" si="225">SUM(L1187:L1195)</f>
        <v>35539</v>
      </c>
      <c r="M1196" s="18">
        <f t="shared" si="225"/>
        <v>3656</v>
      </c>
      <c r="N1196" s="18">
        <f t="shared" si="225"/>
        <v>39195</v>
      </c>
      <c r="O1196" s="18">
        <f t="shared" si="225"/>
        <v>35539</v>
      </c>
      <c r="P1196" s="18">
        <f t="shared" si="225"/>
        <v>3656</v>
      </c>
      <c r="Q1196" s="18">
        <f t="shared" si="225"/>
        <v>39195</v>
      </c>
      <c r="R1196" s="70"/>
      <c r="U1196" s="38"/>
    </row>
    <row r="1197" spans="1:21" ht="36" customHeight="1">
      <c r="A1197" s="315"/>
      <c r="B1197" s="315"/>
      <c r="C1197" s="315"/>
      <c r="D1197" s="315"/>
      <c r="E1197" s="315"/>
      <c r="F1197" s="315"/>
      <c r="G1197" s="315"/>
      <c r="H1197" s="315"/>
      <c r="I1197" s="315"/>
      <c r="J1197" s="315"/>
      <c r="K1197" s="315"/>
      <c r="L1197" s="315"/>
      <c r="M1197" s="315"/>
      <c r="N1197" s="315"/>
      <c r="O1197" s="315"/>
      <c r="P1197" s="315"/>
      <c r="Q1197" s="315"/>
      <c r="R1197" s="315"/>
      <c r="U1197" s="38"/>
    </row>
    <row r="1198" spans="1:21" ht="32.1" customHeight="1">
      <c r="A1198" s="55" t="s">
        <v>5025</v>
      </c>
      <c r="B1198" s="391" t="s">
        <v>3977</v>
      </c>
      <c r="C1198" s="375"/>
      <c r="D1198" s="375"/>
      <c r="E1198" s="375"/>
      <c r="F1198" s="375"/>
      <c r="G1198" s="375"/>
      <c r="H1198" s="375"/>
      <c r="I1198" s="375"/>
      <c r="J1198" s="375"/>
      <c r="K1198" s="376"/>
      <c r="L1198" s="377" t="s">
        <v>450</v>
      </c>
      <c r="M1198" s="377"/>
      <c r="N1198" s="377"/>
      <c r="O1198" s="377" t="s">
        <v>451</v>
      </c>
      <c r="P1198" s="377"/>
      <c r="Q1198" s="377"/>
      <c r="R1198" s="378" t="s">
        <v>20</v>
      </c>
      <c r="U1198" s="38"/>
    </row>
    <row r="1199" spans="1:21" ht="42" customHeight="1">
      <c r="A1199" s="56" t="s">
        <v>7</v>
      </c>
      <c r="B1199" s="57" t="s">
        <v>29</v>
      </c>
      <c r="C1199" s="57" t="s">
        <v>4</v>
      </c>
      <c r="D1199" s="58" t="s">
        <v>5</v>
      </c>
      <c r="E1199" s="58" t="s">
        <v>6</v>
      </c>
      <c r="F1199" s="58" t="s">
        <v>8</v>
      </c>
      <c r="G1199" s="58" t="s">
        <v>9</v>
      </c>
      <c r="H1199" s="58" t="s">
        <v>22</v>
      </c>
      <c r="I1199" s="58" t="s">
        <v>10</v>
      </c>
      <c r="J1199" s="58" t="s">
        <v>11</v>
      </c>
      <c r="K1199" s="56" t="s">
        <v>12</v>
      </c>
      <c r="L1199" s="62" t="s">
        <v>13</v>
      </c>
      <c r="M1199" s="56" t="s">
        <v>14</v>
      </c>
      <c r="N1199" s="56" t="s">
        <v>3</v>
      </c>
      <c r="O1199" s="62" t="s">
        <v>13</v>
      </c>
      <c r="P1199" s="56" t="s">
        <v>14</v>
      </c>
      <c r="Q1199" s="56" t="s">
        <v>3</v>
      </c>
      <c r="R1199" s="379"/>
      <c r="U1199" s="38"/>
    </row>
    <row r="1200" spans="1:21" ht="12.75" customHeight="1">
      <c r="A1200" s="60">
        <v>1</v>
      </c>
      <c r="B1200" s="22" t="s">
        <v>3978</v>
      </c>
      <c r="C1200" s="13" t="s">
        <v>3641</v>
      </c>
      <c r="D1200" s="13" t="s">
        <v>743</v>
      </c>
      <c r="E1200" s="13" t="s">
        <v>3979</v>
      </c>
      <c r="F1200" s="13" t="s">
        <v>53</v>
      </c>
      <c r="G1200" s="13" t="s">
        <v>54</v>
      </c>
      <c r="H1200" s="13" t="s">
        <v>3980</v>
      </c>
      <c r="I1200" s="13">
        <v>11587866</v>
      </c>
      <c r="J1200" s="34" t="s">
        <v>241</v>
      </c>
      <c r="K1200" s="316">
        <v>6.6</v>
      </c>
      <c r="L1200" s="12">
        <v>3598</v>
      </c>
      <c r="M1200" s="12">
        <v>0</v>
      </c>
      <c r="N1200" s="17">
        <f t="shared" ref="N1200:N1212" si="226">L1200+M1200</f>
        <v>3598</v>
      </c>
      <c r="O1200" s="12">
        <v>3598</v>
      </c>
      <c r="P1200" s="12">
        <v>0</v>
      </c>
      <c r="Q1200" s="17">
        <f t="shared" ref="Q1200:Q1212" si="227">O1200+P1200</f>
        <v>3598</v>
      </c>
      <c r="R1200" s="60" t="s">
        <v>212</v>
      </c>
      <c r="S1200" s="14" t="s">
        <v>3950</v>
      </c>
      <c r="U1200" s="38"/>
    </row>
    <row r="1201" spans="1:21" ht="12.75" customHeight="1">
      <c r="A1201" s="60">
        <v>2</v>
      </c>
      <c r="B1201" s="22" t="s">
        <v>3978</v>
      </c>
      <c r="C1201" s="13" t="s">
        <v>1162</v>
      </c>
      <c r="D1201" s="13" t="s">
        <v>3981</v>
      </c>
      <c r="E1201" s="13">
        <v>30</v>
      </c>
      <c r="F1201" s="13" t="s">
        <v>53</v>
      </c>
      <c r="G1201" s="13" t="s">
        <v>54</v>
      </c>
      <c r="H1201" s="13" t="s">
        <v>3982</v>
      </c>
      <c r="I1201" s="13">
        <v>30026892</v>
      </c>
      <c r="J1201" s="34" t="s">
        <v>220</v>
      </c>
      <c r="K1201" s="34">
        <v>40</v>
      </c>
      <c r="L1201" s="12">
        <v>11292</v>
      </c>
      <c r="M1201" s="12">
        <v>7840</v>
      </c>
      <c r="N1201" s="17">
        <f t="shared" si="226"/>
        <v>19132</v>
      </c>
      <c r="O1201" s="12">
        <v>11292</v>
      </c>
      <c r="P1201" s="12">
        <v>7840</v>
      </c>
      <c r="Q1201" s="17">
        <f t="shared" si="227"/>
        <v>19132</v>
      </c>
      <c r="R1201" s="60" t="s">
        <v>212</v>
      </c>
      <c r="S1201" s="14" t="s">
        <v>3950</v>
      </c>
      <c r="U1201" s="38"/>
    </row>
    <row r="1202" spans="1:21" ht="12.75" customHeight="1">
      <c r="A1202" s="60">
        <v>3</v>
      </c>
      <c r="B1202" s="22" t="s">
        <v>3978</v>
      </c>
      <c r="C1202" s="13" t="s">
        <v>3641</v>
      </c>
      <c r="D1202" s="13" t="s">
        <v>3983</v>
      </c>
      <c r="E1202" s="13"/>
      <c r="F1202" s="13" t="s">
        <v>53</v>
      </c>
      <c r="G1202" s="13" t="s">
        <v>54</v>
      </c>
      <c r="H1202" s="13" t="s">
        <v>3984</v>
      </c>
      <c r="I1202" s="13">
        <v>10001140</v>
      </c>
      <c r="J1202" s="34" t="s">
        <v>241</v>
      </c>
      <c r="K1202" s="316">
        <v>3.5</v>
      </c>
      <c r="L1202" s="12">
        <v>1913</v>
      </c>
      <c r="M1202" s="12">
        <v>0</v>
      </c>
      <c r="N1202" s="17">
        <f t="shared" si="226"/>
        <v>1913</v>
      </c>
      <c r="O1202" s="12">
        <v>1913</v>
      </c>
      <c r="P1202" s="12">
        <v>0</v>
      </c>
      <c r="Q1202" s="17">
        <f t="shared" si="227"/>
        <v>1913</v>
      </c>
      <c r="R1202" s="60" t="s">
        <v>212</v>
      </c>
      <c r="S1202" s="14" t="s">
        <v>3950</v>
      </c>
      <c r="U1202" s="38"/>
    </row>
    <row r="1203" spans="1:21" ht="12.75" customHeight="1">
      <c r="A1203" s="60">
        <v>4</v>
      </c>
      <c r="B1203" s="22" t="s">
        <v>3978</v>
      </c>
      <c r="C1203" s="13" t="s">
        <v>1162</v>
      </c>
      <c r="D1203" s="13" t="s">
        <v>3985</v>
      </c>
      <c r="E1203" s="13" t="s">
        <v>1201</v>
      </c>
      <c r="F1203" s="13" t="s">
        <v>3986</v>
      </c>
      <c r="G1203" s="13" t="s">
        <v>3987</v>
      </c>
      <c r="H1203" s="13" t="s">
        <v>3988</v>
      </c>
      <c r="I1203" s="13">
        <v>30018748</v>
      </c>
      <c r="J1203" s="34" t="s">
        <v>241</v>
      </c>
      <c r="K1203" s="316">
        <v>26.4</v>
      </c>
      <c r="L1203" s="12">
        <v>3504</v>
      </c>
      <c r="M1203" s="12">
        <v>0</v>
      </c>
      <c r="N1203" s="17">
        <f t="shared" si="226"/>
        <v>3504</v>
      </c>
      <c r="O1203" s="12">
        <v>3504</v>
      </c>
      <c r="P1203" s="12">
        <v>0</v>
      </c>
      <c r="Q1203" s="17">
        <f t="shared" si="227"/>
        <v>3504</v>
      </c>
      <c r="R1203" s="60" t="s">
        <v>212</v>
      </c>
      <c r="S1203" s="14" t="s">
        <v>3950</v>
      </c>
      <c r="U1203" s="38"/>
    </row>
    <row r="1204" spans="1:21" ht="12.75" customHeight="1">
      <c r="A1204" s="60">
        <v>5</v>
      </c>
      <c r="B1204" s="22" t="s">
        <v>3978</v>
      </c>
      <c r="C1204" s="13" t="s">
        <v>3641</v>
      </c>
      <c r="D1204" s="13" t="s">
        <v>3989</v>
      </c>
      <c r="E1204" s="13"/>
      <c r="F1204" s="13" t="s">
        <v>97</v>
      </c>
      <c r="G1204" s="13" t="s">
        <v>98</v>
      </c>
      <c r="H1204" s="13" t="s">
        <v>3990</v>
      </c>
      <c r="I1204" s="13">
        <v>11078700</v>
      </c>
      <c r="J1204" s="34" t="s">
        <v>220</v>
      </c>
      <c r="K1204" s="34">
        <v>21.1</v>
      </c>
      <c r="L1204" s="12">
        <v>2254</v>
      </c>
      <c r="M1204" s="12">
        <v>856</v>
      </c>
      <c r="N1204" s="17">
        <f t="shared" si="226"/>
        <v>3110</v>
      </c>
      <c r="O1204" s="12">
        <v>2254</v>
      </c>
      <c r="P1204" s="12">
        <v>856</v>
      </c>
      <c r="Q1204" s="17">
        <f t="shared" si="227"/>
        <v>3110</v>
      </c>
      <c r="R1204" s="60" t="s">
        <v>212</v>
      </c>
      <c r="S1204" s="14" t="s">
        <v>3950</v>
      </c>
      <c r="U1204" s="38"/>
    </row>
    <row r="1205" spans="1:21" ht="12.75" customHeight="1">
      <c r="A1205" s="60">
        <v>6</v>
      </c>
      <c r="B1205" s="22" t="s">
        <v>3978</v>
      </c>
      <c r="C1205" s="13" t="s">
        <v>3641</v>
      </c>
      <c r="D1205" s="13" t="s">
        <v>3991</v>
      </c>
      <c r="E1205" s="13"/>
      <c r="F1205" s="13" t="s">
        <v>97</v>
      </c>
      <c r="G1205" s="13" t="s">
        <v>98</v>
      </c>
      <c r="H1205" s="13" t="s">
        <v>3992</v>
      </c>
      <c r="I1205" s="13" t="s">
        <v>508</v>
      </c>
      <c r="J1205" s="34" t="s">
        <v>3830</v>
      </c>
      <c r="K1205" s="34">
        <v>1.4</v>
      </c>
      <c r="L1205" s="12">
        <v>12322</v>
      </c>
      <c r="M1205" s="12">
        <v>0</v>
      </c>
      <c r="N1205" s="17">
        <f t="shared" si="226"/>
        <v>12322</v>
      </c>
      <c r="O1205" s="12">
        <v>12322</v>
      </c>
      <c r="P1205" s="12">
        <v>0</v>
      </c>
      <c r="Q1205" s="17">
        <f t="shared" si="227"/>
        <v>12322</v>
      </c>
      <c r="R1205" s="60" t="s">
        <v>212</v>
      </c>
      <c r="S1205" s="14" t="s">
        <v>3950</v>
      </c>
      <c r="U1205" s="38"/>
    </row>
    <row r="1206" spans="1:21" ht="12.75" customHeight="1">
      <c r="A1206" s="60">
        <v>7</v>
      </c>
      <c r="B1206" s="22" t="s">
        <v>3978</v>
      </c>
      <c r="C1206" s="13" t="s">
        <v>3993</v>
      </c>
      <c r="D1206" s="13" t="s">
        <v>3994</v>
      </c>
      <c r="E1206" s="13"/>
      <c r="F1206" s="13" t="s">
        <v>1021</v>
      </c>
      <c r="G1206" s="13" t="s">
        <v>1117</v>
      </c>
      <c r="H1206" s="13" t="s">
        <v>3995</v>
      </c>
      <c r="I1206" s="13">
        <v>11115423</v>
      </c>
      <c r="J1206" s="34" t="s">
        <v>241</v>
      </c>
      <c r="K1206" s="34">
        <v>1</v>
      </c>
      <c r="L1206" s="12">
        <v>32</v>
      </c>
      <c r="M1206" s="12">
        <v>0</v>
      </c>
      <c r="N1206" s="17">
        <f t="shared" si="226"/>
        <v>32</v>
      </c>
      <c r="O1206" s="12">
        <v>32</v>
      </c>
      <c r="P1206" s="12">
        <v>0</v>
      </c>
      <c r="Q1206" s="17">
        <f t="shared" si="227"/>
        <v>32</v>
      </c>
      <c r="R1206" s="60" t="s">
        <v>212</v>
      </c>
      <c r="S1206" s="14" t="s">
        <v>3950</v>
      </c>
      <c r="U1206" s="38"/>
    </row>
    <row r="1207" spans="1:21" ht="12.75" customHeight="1">
      <c r="A1207" s="60">
        <v>8</v>
      </c>
      <c r="B1207" s="22" t="s">
        <v>3978</v>
      </c>
      <c r="C1207" s="13" t="s">
        <v>3641</v>
      </c>
      <c r="D1207" s="13" t="s">
        <v>3996</v>
      </c>
      <c r="E1207" s="13"/>
      <c r="F1207" s="13" t="s">
        <v>3997</v>
      </c>
      <c r="G1207" s="13" t="s">
        <v>3998</v>
      </c>
      <c r="H1207" s="13" t="s">
        <v>3999</v>
      </c>
      <c r="I1207" s="13">
        <v>56415093</v>
      </c>
      <c r="J1207" s="34" t="s">
        <v>241</v>
      </c>
      <c r="K1207" s="34">
        <v>6.6</v>
      </c>
      <c r="L1207" s="12">
        <v>2091</v>
      </c>
      <c r="M1207" s="12">
        <v>0</v>
      </c>
      <c r="N1207" s="17">
        <f t="shared" si="226"/>
        <v>2091</v>
      </c>
      <c r="O1207" s="12">
        <v>2091</v>
      </c>
      <c r="P1207" s="12">
        <v>0</v>
      </c>
      <c r="Q1207" s="17">
        <f t="shared" si="227"/>
        <v>2091</v>
      </c>
      <c r="R1207" s="60" t="s">
        <v>212</v>
      </c>
      <c r="S1207" s="14" t="s">
        <v>3950</v>
      </c>
      <c r="U1207" s="38"/>
    </row>
    <row r="1208" spans="1:21" ht="12.75" customHeight="1">
      <c r="A1208" s="60">
        <v>9</v>
      </c>
      <c r="B1208" s="22" t="s">
        <v>3978</v>
      </c>
      <c r="C1208" s="13" t="s">
        <v>1162</v>
      </c>
      <c r="D1208" s="13" t="s">
        <v>4000</v>
      </c>
      <c r="E1208" s="13" t="s">
        <v>1046</v>
      </c>
      <c r="F1208" s="13" t="s">
        <v>3997</v>
      </c>
      <c r="G1208" s="13" t="s">
        <v>3998</v>
      </c>
      <c r="H1208" s="13" t="s">
        <v>4001</v>
      </c>
      <c r="I1208" s="13">
        <v>56485070</v>
      </c>
      <c r="J1208" s="34" t="s">
        <v>220</v>
      </c>
      <c r="K1208" s="34">
        <v>12</v>
      </c>
      <c r="L1208" s="12">
        <v>1915</v>
      </c>
      <c r="M1208" s="12">
        <v>1124</v>
      </c>
      <c r="N1208" s="17">
        <f t="shared" si="226"/>
        <v>3039</v>
      </c>
      <c r="O1208" s="12">
        <v>1915</v>
      </c>
      <c r="P1208" s="12">
        <v>1124</v>
      </c>
      <c r="Q1208" s="17">
        <f t="shared" si="227"/>
        <v>3039</v>
      </c>
      <c r="R1208" s="60" t="s">
        <v>212</v>
      </c>
      <c r="S1208" s="14" t="s">
        <v>3950</v>
      </c>
      <c r="U1208" s="38"/>
    </row>
    <row r="1209" spans="1:21" ht="12.75" customHeight="1">
      <c r="A1209" s="60">
        <v>10</v>
      </c>
      <c r="B1209" s="22" t="s">
        <v>3978</v>
      </c>
      <c r="C1209" s="13" t="s">
        <v>3641</v>
      </c>
      <c r="D1209" s="13" t="s">
        <v>4002</v>
      </c>
      <c r="E1209" s="13"/>
      <c r="F1209" s="13" t="s">
        <v>97</v>
      </c>
      <c r="G1209" s="13" t="s">
        <v>98</v>
      </c>
      <c r="H1209" s="13" t="s">
        <v>4003</v>
      </c>
      <c r="I1209" s="13">
        <v>30085775</v>
      </c>
      <c r="J1209" s="34" t="s">
        <v>241</v>
      </c>
      <c r="K1209" s="316">
        <v>2</v>
      </c>
      <c r="L1209" s="12">
        <v>1898</v>
      </c>
      <c r="M1209" s="12">
        <v>0</v>
      </c>
      <c r="N1209" s="17">
        <f t="shared" si="226"/>
        <v>1898</v>
      </c>
      <c r="O1209" s="12">
        <v>1898</v>
      </c>
      <c r="P1209" s="12">
        <v>0</v>
      </c>
      <c r="Q1209" s="17">
        <f t="shared" si="227"/>
        <v>1898</v>
      </c>
      <c r="R1209" s="60" t="s">
        <v>212</v>
      </c>
      <c r="S1209" s="14" t="s">
        <v>3950</v>
      </c>
      <c r="U1209" s="38"/>
    </row>
    <row r="1210" spans="1:21" ht="12.75" customHeight="1">
      <c r="A1210" s="60">
        <v>11</v>
      </c>
      <c r="B1210" s="22" t="s">
        <v>3978</v>
      </c>
      <c r="C1210" s="13" t="s">
        <v>3641</v>
      </c>
      <c r="D1210" s="13" t="s">
        <v>4004</v>
      </c>
      <c r="E1210" s="13" t="s">
        <v>917</v>
      </c>
      <c r="F1210" s="13" t="s">
        <v>4005</v>
      </c>
      <c r="G1210" s="13" t="s">
        <v>4006</v>
      </c>
      <c r="H1210" s="13" t="s">
        <v>4007</v>
      </c>
      <c r="I1210" s="13">
        <v>30085775</v>
      </c>
      <c r="J1210" s="34" t="s">
        <v>241</v>
      </c>
      <c r="K1210" s="316">
        <v>2</v>
      </c>
      <c r="L1210" s="12">
        <v>1865</v>
      </c>
      <c r="M1210" s="12">
        <v>0</v>
      </c>
      <c r="N1210" s="17">
        <f t="shared" si="226"/>
        <v>1865</v>
      </c>
      <c r="O1210" s="12">
        <v>1865</v>
      </c>
      <c r="P1210" s="12">
        <v>0</v>
      </c>
      <c r="Q1210" s="17">
        <f t="shared" si="227"/>
        <v>1865</v>
      </c>
      <c r="R1210" s="60" t="s">
        <v>212</v>
      </c>
      <c r="S1210" s="14" t="s">
        <v>3950</v>
      </c>
      <c r="U1210" s="38"/>
    </row>
    <row r="1211" spans="1:21" ht="12.75" customHeight="1">
      <c r="A1211" s="60">
        <v>12</v>
      </c>
      <c r="B1211" s="22" t="s">
        <v>3978</v>
      </c>
      <c r="C1211" s="13" t="s">
        <v>3641</v>
      </c>
      <c r="D1211" s="13" t="s">
        <v>4008</v>
      </c>
      <c r="E1211" s="13"/>
      <c r="F1211" s="13" t="s">
        <v>97</v>
      </c>
      <c r="G1211" s="13" t="s">
        <v>98</v>
      </c>
      <c r="H1211" s="13" t="s">
        <v>4009</v>
      </c>
      <c r="I1211" s="13">
        <v>11217620</v>
      </c>
      <c r="J1211" s="34" t="s">
        <v>241</v>
      </c>
      <c r="K1211" s="316">
        <v>2</v>
      </c>
      <c r="L1211" s="12">
        <v>1500</v>
      </c>
      <c r="M1211" s="12">
        <v>0</v>
      </c>
      <c r="N1211" s="17">
        <f t="shared" si="226"/>
        <v>1500</v>
      </c>
      <c r="O1211" s="12">
        <v>1500</v>
      </c>
      <c r="P1211" s="12">
        <v>0</v>
      </c>
      <c r="Q1211" s="17">
        <f t="shared" si="227"/>
        <v>1500</v>
      </c>
      <c r="R1211" s="60" t="s">
        <v>212</v>
      </c>
      <c r="S1211" s="14" t="s">
        <v>3950</v>
      </c>
      <c r="U1211" s="38"/>
    </row>
    <row r="1212" spans="1:21" ht="12.75" customHeight="1">
      <c r="A1212" s="60">
        <v>13</v>
      </c>
      <c r="B1212" s="22" t="s">
        <v>3978</v>
      </c>
      <c r="C1212" s="13" t="s">
        <v>3641</v>
      </c>
      <c r="D1212" s="13" t="s">
        <v>4010</v>
      </c>
      <c r="E1212" s="13"/>
      <c r="F1212" s="13" t="s">
        <v>97</v>
      </c>
      <c r="G1212" s="13" t="s">
        <v>98</v>
      </c>
      <c r="H1212" s="13" t="s">
        <v>4011</v>
      </c>
      <c r="I1212" s="13">
        <v>11050206</v>
      </c>
      <c r="J1212" s="34" t="s">
        <v>241</v>
      </c>
      <c r="K1212" s="316">
        <v>2</v>
      </c>
      <c r="L1212" s="12">
        <v>10852</v>
      </c>
      <c r="M1212" s="12">
        <v>0</v>
      </c>
      <c r="N1212" s="17">
        <f t="shared" si="226"/>
        <v>10852</v>
      </c>
      <c r="O1212" s="12">
        <v>10852</v>
      </c>
      <c r="P1212" s="12">
        <v>0</v>
      </c>
      <c r="Q1212" s="17">
        <f t="shared" si="227"/>
        <v>10852</v>
      </c>
      <c r="R1212" s="60" t="s">
        <v>212</v>
      </c>
      <c r="S1212" s="14" t="s">
        <v>3950</v>
      </c>
      <c r="U1212" s="38"/>
    </row>
    <row r="1213" spans="1:21" ht="12.75" customHeight="1">
      <c r="A1213" s="380"/>
      <c r="B1213" s="381"/>
      <c r="C1213" s="381"/>
      <c r="D1213" s="381"/>
      <c r="E1213" s="381"/>
      <c r="F1213" s="381"/>
      <c r="G1213" s="381"/>
      <c r="H1213" s="381"/>
      <c r="I1213" s="381"/>
      <c r="J1213" s="381"/>
      <c r="K1213" s="382"/>
      <c r="L1213" s="18">
        <f t="shared" ref="L1213:Q1213" si="228">SUM(L1200:L1212)</f>
        <v>55036</v>
      </c>
      <c r="M1213" s="18">
        <f t="shared" si="228"/>
        <v>9820</v>
      </c>
      <c r="N1213" s="18">
        <f t="shared" si="228"/>
        <v>64856</v>
      </c>
      <c r="O1213" s="18">
        <f t="shared" si="228"/>
        <v>55036</v>
      </c>
      <c r="P1213" s="18">
        <f t="shared" si="228"/>
        <v>9820</v>
      </c>
      <c r="Q1213" s="18">
        <f t="shared" si="228"/>
        <v>64856</v>
      </c>
      <c r="R1213" s="70"/>
      <c r="U1213" s="38"/>
    </row>
    <row r="1214" spans="1:21" ht="36" customHeight="1">
      <c r="A1214" s="368"/>
      <c r="B1214" s="368"/>
      <c r="C1214" s="368"/>
      <c r="D1214" s="368"/>
      <c r="E1214" s="368"/>
      <c r="F1214" s="368"/>
      <c r="G1214" s="368"/>
      <c r="H1214" s="368"/>
      <c r="I1214" s="368"/>
      <c r="J1214" s="368"/>
      <c r="K1214" s="368"/>
      <c r="L1214" s="368"/>
      <c r="M1214" s="368"/>
      <c r="N1214" s="368"/>
      <c r="O1214" s="368"/>
      <c r="P1214" s="368"/>
      <c r="Q1214" s="368"/>
      <c r="U1214" s="38"/>
    </row>
    <row r="1215" spans="1:21" ht="32.1" customHeight="1">
      <c r="A1215" s="55" t="s">
        <v>5026</v>
      </c>
      <c r="B1215" s="391" t="s">
        <v>4012</v>
      </c>
      <c r="C1215" s="375"/>
      <c r="D1215" s="375"/>
      <c r="E1215" s="375"/>
      <c r="F1215" s="375"/>
      <c r="G1215" s="375"/>
      <c r="H1215" s="375"/>
      <c r="I1215" s="375"/>
      <c r="J1215" s="375"/>
      <c r="K1215" s="376"/>
      <c r="L1215" s="377" t="s">
        <v>450</v>
      </c>
      <c r="M1215" s="377"/>
      <c r="N1215" s="377"/>
      <c r="O1215" s="377" t="s">
        <v>451</v>
      </c>
      <c r="P1215" s="377"/>
      <c r="Q1215" s="377"/>
      <c r="R1215" s="378" t="s">
        <v>20</v>
      </c>
      <c r="U1215" s="38"/>
    </row>
    <row r="1216" spans="1:21" ht="42" customHeight="1">
      <c r="A1216" s="56" t="s">
        <v>7</v>
      </c>
      <c r="B1216" s="57" t="s">
        <v>29</v>
      </c>
      <c r="C1216" s="57" t="s">
        <v>4</v>
      </c>
      <c r="D1216" s="58" t="s">
        <v>5</v>
      </c>
      <c r="E1216" s="58" t="s">
        <v>6</v>
      </c>
      <c r="F1216" s="58" t="s">
        <v>8</v>
      </c>
      <c r="G1216" s="58" t="s">
        <v>9</v>
      </c>
      <c r="H1216" s="58" t="s">
        <v>22</v>
      </c>
      <c r="I1216" s="58" t="s">
        <v>10</v>
      </c>
      <c r="J1216" s="58" t="s">
        <v>11</v>
      </c>
      <c r="K1216" s="56" t="s">
        <v>12</v>
      </c>
      <c r="L1216" s="62" t="s">
        <v>13</v>
      </c>
      <c r="M1216" s="56" t="s">
        <v>14</v>
      </c>
      <c r="N1216" s="56" t="s">
        <v>3</v>
      </c>
      <c r="O1216" s="62" t="s">
        <v>13</v>
      </c>
      <c r="P1216" s="56" t="s">
        <v>14</v>
      </c>
      <c r="Q1216" s="56" t="s">
        <v>3</v>
      </c>
      <c r="R1216" s="379"/>
      <c r="U1216" s="38"/>
    </row>
    <row r="1217" spans="1:21" ht="12.75" customHeight="1">
      <c r="A1217" s="60">
        <v>1</v>
      </c>
      <c r="B1217" s="22" t="s">
        <v>5131</v>
      </c>
      <c r="C1217" s="13" t="s">
        <v>4013</v>
      </c>
      <c r="D1217" s="13" t="s">
        <v>4014</v>
      </c>
      <c r="E1217" s="13"/>
      <c r="F1217" s="13" t="s">
        <v>4015</v>
      </c>
      <c r="G1217" s="13" t="s">
        <v>4016</v>
      </c>
      <c r="H1217" s="13" t="s">
        <v>4017</v>
      </c>
      <c r="I1217" s="13" t="s">
        <v>4018</v>
      </c>
      <c r="J1217" s="13" t="s">
        <v>241</v>
      </c>
      <c r="K1217" s="34">
        <v>17</v>
      </c>
      <c r="L1217" s="12">
        <v>4252</v>
      </c>
      <c r="M1217" s="12">
        <v>0</v>
      </c>
      <c r="N1217" s="17">
        <f t="shared" ref="N1217:N1251" si="229">L1217+M1217</f>
        <v>4252</v>
      </c>
      <c r="O1217" s="12">
        <v>4252</v>
      </c>
      <c r="P1217" s="12">
        <v>0</v>
      </c>
      <c r="Q1217" s="17">
        <f t="shared" ref="Q1217:Q1233" si="230">O1217+P1217</f>
        <v>4252</v>
      </c>
      <c r="R1217" s="60" t="s">
        <v>711</v>
      </c>
      <c r="S1217" s="14" t="s">
        <v>3950</v>
      </c>
      <c r="U1217" s="38"/>
    </row>
    <row r="1218" spans="1:21" ht="12.75" customHeight="1">
      <c r="A1218" s="60">
        <v>2</v>
      </c>
      <c r="B1218" s="22" t="s">
        <v>5131</v>
      </c>
      <c r="C1218" s="13" t="s">
        <v>4013</v>
      </c>
      <c r="D1218" s="13" t="s">
        <v>4019</v>
      </c>
      <c r="E1218" s="13"/>
      <c r="F1218" s="13" t="s">
        <v>4015</v>
      </c>
      <c r="G1218" s="13" t="s">
        <v>4016</v>
      </c>
      <c r="H1218" s="13" t="s">
        <v>4020</v>
      </c>
      <c r="I1218" s="13" t="s">
        <v>4021</v>
      </c>
      <c r="J1218" s="13" t="s">
        <v>241</v>
      </c>
      <c r="K1218" s="34">
        <v>1.5</v>
      </c>
      <c r="L1218" s="12">
        <v>1209</v>
      </c>
      <c r="M1218" s="12">
        <v>0</v>
      </c>
      <c r="N1218" s="17">
        <f t="shared" si="229"/>
        <v>1209</v>
      </c>
      <c r="O1218" s="12">
        <v>1209</v>
      </c>
      <c r="P1218" s="12">
        <v>0</v>
      </c>
      <c r="Q1218" s="17">
        <f t="shared" si="230"/>
        <v>1209</v>
      </c>
      <c r="R1218" s="60" t="s">
        <v>711</v>
      </c>
      <c r="S1218" s="14" t="s">
        <v>3950</v>
      </c>
      <c r="U1218" s="38"/>
    </row>
    <row r="1219" spans="1:21" ht="12.75" customHeight="1">
      <c r="A1219" s="60">
        <v>3</v>
      </c>
      <c r="B1219" s="22" t="s">
        <v>5131</v>
      </c>
      <c r="C1219" s="13" t="s">
        <v>4013</v>
      </c>
      <c r="D1219" s="13" t="s">
        <v>4022</v>
      </c>
      <c r="E1219" s="13"/>
      <c r="F1219" s="13" t="s">
        <v>4015</v>
      </c>
      <c r="G1219" s="13" t="s">
        <v>4016</v>
      </c>
      <c r="H1219" s="13" t="s">
        <v>4023</v>
      </c>
      <c r="I1219" s="13" t="s">
        <v>4024</v>
      </c>
      <c r="J1219" s="13" t="s">
        <v>241</v>
      </c>
      <c r="K1219" s="34">
        <v>2</v>
      </c>
      <c r="L1219" s="12">
        <v>1936</v>
      </c>
      <c r="M1219" s="12">
        <v>0</v>
      </c>
      <c r="N1219" s="17">
        <f t="shared" si="229"/>
        <v>1936</v>
      </c>
      <c r="O1219" s="12">
        <v>1936</v>
      </c>
      <c r="P1219" s="12">
        <v>0</v>
      </c>
      <c r="Q1219" s="17">
        <f t="shared" si="230"/>
        <v>1936</v>
      </c>
      <c r="R1219" s="60" t="s">
        <v>711</v>
      </c>
      <c r="S1219" s="14" t="s">
        <v>3950</v>
      </c>
      <c r="U1219" s="38"/>
    </row>
    <row r="1220" spans="1:21" ht="12.75" customHeight="1">
      <c r="A1220" s="60">
        <v>4</v>
      </c>
      <c r="B1220" s="22" t="s">
        <v>5131</v>
      </c>
      <c r="C1220" s="13" t="s">
        <v>4013</v>
      </c>
      <c r="D1220" s="13" t="s">
        <v>4025</v>
      </c>
      <c r="E1220" s="13"/>
      <c r="F1220" s="13" t="s">
        <v>4015</v>
      </c>
      <c r="G1220" s="13" t="s">
        <v>4016</v>
      </c>
      <c r="H1220" s="13" t="s">
        <v>4026</v>
      </c>
      <c r="I1220" s="13" t="s">
        <v>4027</v>
      </c>
      <c r="J1220" s="13" t="s">
        <v>241</v>
      </c>
      <c r="K1220" s="34">
        <v>3</v>
      </c>
      <c r="L1220" s="12">
        <v>5008</v>
      </c>
      <c r="M1220" s="12">
        <v>0</v>
      </c>
      <c r="N1220" s="17">
        <f t="shared" si="229"/>
        <v>5008</v>
      </c>
      <c r="O1220" s="12">
        <v>5008</v>
      </c>
      <c r="P1220" s="12">
        <v>0</v>
      </c>
      <c r="Q1220" s="17">
        <f t="shared" si="230"/>
        <v>5008</v>
      </c>
      <c r="R1220" s="60" t="s">
        <v>711</v>
      </c>
      <c r="S1220" s="14" t="s">
        <v>3950</v>
      </c>
      <c r="U1220" s="38"/>
    </row>
    <row r="1221" spans="1:21" ht="12.75" customHeight="1">
      <c r="A1221" s="60">
        <v>5</v>
      </c>
      <c r="B1221" s="22" t="s">
        <v>5131</v>
      </c>
      <c r="C1221" s="13" t="s">
        <v>4013</v>
      </c>
      <c r="D1221" s="13" t="s">
        <v>4028</v>
      </c>
      <c r="E1221" s="13"/>
      <c r="F1221" s="13" t="s">
        <v>4029</v>
      </c>
      <c r="G1221" s="13" t="s">
        <v>4030</v>
      </c>
      <c r="H1221" s="13" t="s">
        <v>4031</v>
      </c>
      <c r="I1221" s="13" t="s">
        <v>4032</v>
      </c>
      <c r="J1221" s="13" t="s">
        <v>241</v>
      </c>
      <c r="K1221" s="34">
        <v>19</v>
      </c>
      <c r="L1221" s="12">
        <v>1532</v>
      </c>
      <c r="M1221" s="12">
        <v>0</v>
      </c>
      <c r="N1221" s="17">
        <f t="shared" si="229"/>
        <v>1532</v>
      </c>
      <c r="O1221" s="12">
        <v>1532</v>
      </c>
      <c r="P1221" s="12">
        <v>0</v>
      </c>
      <c r="Q1221" s="17">
        <f t="shared" si="230"/>
        <v>1532</v>
      </c>
      <c r="R1221" s="60" t="s">
        <v>711</v>
      </c>
      <c r="S1221" s="14" t="s">
        <v>3950</v>
      </c>
      <c r="U1221" s="38"/>
    </row>
    <row r="1222" spans="1:21" ht="12.75" customHeight="1">
      <c r="A1222" s="60">
        <v>6</v>
      </c>
      <c r="B1222" s="22" t="s">
        <v>5131</v>
      </c>
      <c r="C1222" s="13" t="s">
        <v>4013</v>
      </c>
      <c r="D1222" s="13" t="s">
        <v>4033</v>
      </c>
      <c r="E1222" s="13"/>
      <c r="F1222" s="13" t="s">
        <v>4029</v>
      </c>
      <c r="G1222" s="13" t="s">
        <v>4030</v>
      </c>
      <c r="H1222" s="13" t="s">
        <v>4034</v>
      </c>
      <c r="I1222" s="13" t="s">
        <v>4035</v>
      </c>
      <c r="J1222" s="13" t="s">
        <v>241</v>
      </c>
      <c r="K1222" s="34">
        <v>4</v>
      </c>
      <c r="L1222" s="12">
        <v>1792</v>
      </c>
      <c r="M1222" s="12">
        <v>0</v>
      </c>
      <c r="N1222" s="17">
        <f t="shared" si="229"/>
        <v>1792</v>
      </c>
      <c r="O1222" s="12">
        <v>1792</v>
      </c>
      <c r="P1222" s="12">
        <v>0</v>
      </c>
      <c r="Q1222" s="17">
        <f t="shared" si="230"/>
        <v>1792</v>
      </c>
      <c r="R1222" s="60" t="s">
        <v>711</v>
      </c>
      <c r="S1222" s="14" t="s">
        <v>3950</v>
      </c>
      <c r="U1222" s="38"/>
    </row>
    <row r="1223" spans="1:21" ht="12.75" customHeight="1">
      <c r="A1223" s="60">
        <v>7</v>
      </c>
      <c r="B1223" s="22" t="s">
        <v>5131</v>
      </c>
      <c r="C1223" s="13" t="s">
        <v>4013</v>
      </c>
      <c r="D1223" s="13" t="s">
        <v>4036</v>
      </c>
      <c r="E1223" s="13"/>
      <c r="F1223" s="13" t="s">
        <v>4029</v>
      </c>
      <c r="G1223" s="13" t="s">
        <v>4030</v>
      </c>
      <c r="H1223" s="13" t="s">
        <v>4037</v>
      </c>
      <c r="I1223" s="13" t="s">
        <v>4038</v>
      </c>
      <c r="J1223" s="13" t="s">
        <v>241</v>
      </c>
      <c r="K1223" s="34">
        <v>2.5</v>
      </c>
      <c r="L1223" s="12">
        <v>4212</v>
      </c>
      <c r="M1223" s="12">
        <v>0</v>
      </c>
      <c r="N1223" s="17">
        <f t="shared" si="229"/>
        <v>4212</v>
      </c>
      <c r="O1223" s="12">
        <v>4212</v>
      </c>
      <c r="P1223" s="12">
        <v>0</v>
      </c>
      <c r="Q1223" s="17">
        <f t="shared" si="230"/>
        <v>4212</v>
      </c>
      <c r="R1223" s="60" t="s">
        <v>711</v>
      </c>
      <c r="S1223" s="14" t="s">
        <v>3950</v>
      </c>
      <c r="U1223" s="38"/>
    </row>
    <row r="1224" spans="1:21" ht="12.75" customHeight="1">
      <c r="A1224" s="60">
        <v>8</v>
      </c>
      <c r="B1224" s="22" t="s">
        <v>5131</v>
      </c>
      <c r="C1224" s="13" t="s">
        <v>4013</v>
      </c>
      <c r="D1224" s="13" t="s">
        <v>4039</v>
      </c>
      <c r="E1224" s="13"/>
      <c r="F1224" s="13" t="s">
        <v>4029</v>
      </c>
      <c r="G1224" s="13" t="s">
        <v>4030</v>
      </c>
      <c r="H1224" s="13" t="s">
        <v>4040</v>
      </c>
      <c r="I1224" s="13" t="s">
        <v>4041</v>
      </c>
      <c r="J1224" s="13" t="s">
        <v>3830</v>
      </c>
      <c r="K1224" s="34">
        <v>1.5</v>
      </c>
      <c r="L1224" s="12">
        <v>27000</v>
      </c>
      <c r="M1224" s="12">
        <v>0</v>
      </c>
      <c r="N1224" s="17">
        <f t="shared" si="229"/>
        <v>27000</v>
      </c>
      <c r="O1224" s="12">
        <v>27000</v>
      </c>
      <c r="P1224" s="12">
        <v>0</v>
      </c>
      <c r="Q1224" s="17">
        <f t="shared" si="230"/>
        <v>27000</v>
      </c>
      <c r="R1224" s="60" t="s">
        <v>711</v>
      </c>
      <c r="S1224" s="14" t="s">
        <v>3950</v>
      </c>
      <c r="U1224" s="38"/>
    </row>
    <row r="1225" spans="1:21" ht="12.75" customHeight="1">
      <c r="A1225" s="60">
        <v>9</v>
      </c>
      <c r="B1225" s="22" t="s">
        <v>5131</v>
      </c>
      <c r="C1225" s="13" t="s">
        <v>4013</v>
      </c>
      <c r="D1225" s="13" t="s">
        <v>4042</v>
      </c>
      <c r="E1225" s="13"/>
      <c r="F1225" s="13" t="s">
        <v>4029</v>
      </c>
      <c r="G1225" s="13" t="s">
        <v>4030</v>
      </c>
      <c r="H1225" s="13" t="s">
        <v>4043</v>
      </c>
      <c r="I1225" s="13">
        <v>26331908</v>
      </c>
      <c r="J1225" s="13" t="s">
        <v>241</v>
      </c>
      <c r="K1225" s="34">
        <v>3</v>
      </c>
      <c r="L1225" s="12">
        <v>2012</v>
      </c>
      <c r="M1225" s="12">
        <v>0</v>
      </c>
      <c r="N1225" s="17">
        <f t="shared" si="229"/>
        <v>2012</v>
      </c>
      <c r="O1225" s="12">
        <v>2012</v>
      </c>
      <c r="P1225" s="12">
        <v>0</v>
      </c>
      <c r="Q1225" s="17">
        <f t="shared" si="230"/>
        <v>2012</v>
      </c>
      <c r="R1225" s="60" t="s">
        <v>711</v>
      </c>
      <c r="S1225" s="14" t="s">
        <v>3950</v>
      </c>
      <c r="U1225" s="38"/>
    </row>
    <row r="1226" spans="1:21" ht="12.75" customHeight="1">
      <c r="A1226" s="60">
        <v>10</v>
      </c>
      <c r="B1226" s="22" t="s">
        <v>5131</v>
      </c>
      <c r="C1226" s="13" t="s">
        <v>4013</v>
      </c>
      <c r="D1226" s="13" t="s">
        <v>4044</v>
      </c>
      <c r="E1226" s="13"/>
      <c r="F1226" s="13" t="s">
        <v>4045</v>
      </c>
      <c r="G1226" s="13" t="s">
        <v>4046</v>
      </c>
      <c r="H1226" s="13" t="s">
        <v>4047</v>
      </c>
      <c r="I1226" s="13" t="s">
        <v>4048</v>
      </c>
      <c r="J1226" s="13" t="s">
        <v>241</v>
      </c>
      <c r="K1226" s="34">
        <v>2</v>
      </c>
      <c r="L1226" s="12">
        <v>3088</v>
      </c>
      <c r="M1226" s="12">
        <v>0</v>
      </c>
      <c r="N1226" s="17">
        <f t="shared" si="229"/>
        <v>3088</v>
      </c>
      <c r="O1226" s="12">
        <v>3088</v>
      </c>
      <c r="P1226" s="12">
        <v>0</v>
      </c>
      <c r="Q1226" s="17">
        <f t="shared" si="230"/>
        <v>3088</v>
      </c>
      <c r="R1226" s="60" t="s">
        <v>711</v>
      </c>
      <c r="S1226" s="14" t="s">
        <v>3950</v>
      </c>
      <c r="U1226" s="38"/>
    </row>
    <row r="1227" spans="1:21" ht="12.75" customHeight="1">
      <c r="A1227" s="60">
        <v>11</v>
      </c>
      <c r="B1227" s="22" t="s">
        <v>5131</v>
      </c>
      <c r="C1227" s="13" t="s">
        <v>4013</v>
      </c>
      <c r="D1227" s="13" t="s">
        <v>4049</v>
      </c>
      <c r="E1227" s="13"/>
      <c r="F1227" s="13" t="s">
        <v>4045</v>
      </c>
      <c r="G1227" s="13" t="s">
        <v>4046</v>
      </c>
      <c r="H1227" s="13" t="s">
        <v>4050</v>
      </c>
      <c r="I1227" s="13">
        <v>9923570</v>
      </c>
      <c r="J1227" s="13" t="s">
        <v>241</v>
      </c>
      <c r="K1227" s="34">
        <v>5</v>
      </c>
      <c r="L1227" s="12">
        <v>1648</v>
      </c>
      <c r="M1227" s="12">
        <v>0</v>
      </c>
      <c r="N1227" s="17">
        <f t="shared" si="229"/>
        <v>1648</v>
      </c>
      <c r="O1227" s="12">
        <v>1648</v>
      </c>
      <c r="P1227" s="12">
        <v>0</v>
      </c>
      <c r="Q1227" s="17">
        <f t="shared" si="230"/>
        <v>1648</v>
      </c>
      <c r="R1227" s="60" t="s">
        <v>711</v>
      </c>
      <c r="S1227" s="14" t="s">
        <v>3950</v>
      </c>
      <c r="U1227" s="38"/>
    </row>
    <row r="1228" spans="1:21" ht="12.75" customHeight="1">
      <c r="A1228" s="60">
        <v>12</v>
      </c>
      <c r="B1228" s="22" t="s">
        <v>5131</v>
      </c>
      <c r="C1228" s="13" t="s">
        <v>4013</v>
      </c>
      <c r="D1228" s="13" t="s">
        <v>4051</v>
      </c>
      <c r="E1228" s="13"/>
      <c r="F1228" s="13" t="s">
        <v>4045</v>
      </c>
      <c r="G1228" s="13" t="s">
        <v>4046</v>
      </c>
      <c r="H1228" s="13" t="s">
        <v>4052</v>
      </c>
      <c r="I1228" s="13" t="s">
        <v>4053</v>
      </c>
      <c r="J1228" s="13" t="s">
        <v>241</v>
      </c>
      <c r="K1228" s="34">
        <v>4</v>
      </c>
      <c r="L1228" s="12">
        <v>2668</v>
      </c>
      <c r="M1228" s="12">
        <v>0</v>
      </c>
      <c r="N1228" s="17">
        <f t="shared" si="229"/>
        <v>2668</v>
      </c>
      <c r="O1228" s="12">
        <v>2668</v>
      </c>
      <c r="P1228" s="12">
        <v>0</v>
      </c>
      <c r="Q1228" s="17">
        <f t="shared" si="230"/>
        <v>2668</v>
      </c>
      <c r="R1228" s="60" t="s">
        <v>711</v>
      </c>
      <c r="S1228" s="14" t="s">
        <v>3950</v>
      </c>
      <c r="U1228" s="38"/>
    </row>
    <row r="1229" spans="1:21" ht="12.75" customHeight="1">
      <c r="A1229" s="60">
        <v>13</v>
      </c>
      <c r="B1229" s="22" t="s">
        <v>5131</v>
      </c>
      <c r="C1229" s="13" t="s">
        <v>4013</v>
      </c>
      <c r="D1229" s="13" t="s">
        <v>4054</v>
      </c>
      <c r="E1229" s="13"/>
      <c r="F1229" s="13" t="s">
        <v>4045</v>
      </c>
      <c r="G1229" s="13" t="s">
        <v>4046</v>
      </c>
      <c r="H1229" s="13" t="s">
        <v>4055</v>
      </c>
      <c r="I1229" s="13">
        <v>94659706</v>
      </c>
      <c r="J1229" s="13" t="s">
        <v>241</v>
      </c>
      <c r="K1229" s="34">
        <v>4</v>
      </c>
      <c r="L1229" s="12">
        <v>3312</v>
      </c>
      <c r="M1229" s="12">
        <v>0</v>
      </c>
      <c r="N1229" s="17">
        <f t="shared" si="229"/>
        <v>3312</v>
      </c>
      <c r="O1229" s="12">
        <v>3312</v>
      </c>
      <c r="P1229" s="12">
        <v>0</v>
      </c>
      <c r="Q1229" s="17">
        <f t="shared" si="230"/>
        <v>3312</v>
      </c>
      <c r="R1229" s="60" t="s">
        <v>711</v>
      </c>
      <c r="S1229" s="14" t="s">
        <v>3950</v>
      </c>
      <c r="U1229" s="38"/>
    </row>
    <row r="1230" spans="1:21" ht="12.75" customHeight="1">
      <c r="A1230" s="60">
        <v>14</v>
      </c>
      <c r="B1230" s="22" t="s">
        <v>5131</v>
      </c>
      <c r="C1230" s="13" t="s">
        <v>4013</v>
      </c>
      <c r="D1230" s="13" t="s">
        <v>4056</v>
      </c>
      <c r="E1230" s="13"/>
      <c r="F1230" s="13" t="s">
        <v>4045</v>
      </c>
      <c r="G1230" s="13" t="s">
        <v>4046</v>
      </c>
      <c r="H1230" s="13" t="s">
        <v>4057</v>
      </c>
      <c r="I1230" s="13" t="s">
        <v>4058</v>
      </c>
      <c r="J1230" s="13" t="s">
        <v>241</v>
      </c>
      <c r="K1230" s="34">
        <v>2</v>
      </c>
      <c r="L1230" s="12">
        <v>2000</v>
      </c>
      <c r="M1230" s="12">
        <v>0</v>
      </c>
      <c r="N1230" s="17">
        <f t="shared" si="229"/>
        <v>2000</v>
      </c>
      <c r="O1230" s="12">
        <v>2000</v>
      </c>
      <c r="P1230" s="12">
        <v>0</v>
      </c>
      <c r="Q1230" s="17">
        <f t="shared" si="230"/>
        <v>2000</v>
      </c>
      <c r="R1230" s="60" t="s">
        <v>711</v>
      </c>
      <c r="S1230" s="14" t="s">
        <v>3950</v>
      </c>
      <c r="U1230" s="38"/>
    </row>
    <row r="1231" spans="1:21" ht="12.75" customHeight="1">
      <c r="A1231" s="60">
        <v>15</v>
      </c>
      <c r="B1231" s="22" t="s">
        <v>5131</v>
      </c>
      <c r="C1231" s="13" t="s">
        <v>4013</v>
      </c>
      <c r="D1231" s="13" t="s">
        <v>5132</v>
      </c>
      <c r="E1231" s="13"/>
      <c r="F1231" s="13" t="s">
        <v>4045</v>
      </c>
      <c r="G1231" s="13" t="s">
        <v>4046</v>
      </c>
      <c r="H1231" s="13" t="s">
        <v>4059</v>
      </c>
      <c r="I1231" s="13" t="s">
        <v>4060</v>
      </c>
      <c r="J1231" s="13" t="s">
        <v>241</v>
      </c>
      <c r="K1231" s="34">
        <v>3</v>
      </c>
      <c r="L1231" s="12">
        <v>3040</v>
      </c>
      <c r="M1231" s="12">
        <v>0</v>
      </c>
      <c r="N1231" s="17">
        <f t="shared" si="229"/>
        <v>3040</v>
      </c>
      <c r="O1231" s="12">
        <v>3040</v>
      </c>
      <c r="P1231" s="12">
        <v>0</v>
      </c>
      <c r="Q1231" s="17">
        <f t="shared" si="230"/>
        <v>3040</v>
      </c>
      <c r="R1231" s="60" t="s">
        <v>711</v>
      </c>
      <c r="S1231" s="14" t="s">
        <v>3950</v>
      </c>
      <c r="U1231" s="38"/>
    </row>
    <row r="1232" spans="1:21" ht="12.75" customHeight="1">
      <c r="A1232" s="60">
        <v>16</v>
      </c>
      <c r="B1232" s="22" t="s">
        <v>5131</v>
      </c>
      <c r="C1232" s="13" t="s">
        <v>4013</v>
      </c>
      <c r="D1232" s="13" t="s">
        <v>4061</v>
      </c>
      <c r="E1232" s="13"/>
      <c r="F1232" s="13" t="s">
        <v>4045</v>
      </c>
      <c r="G1232" s="13" t="s">
        <v>4046</v>
      </c>
      <c r="H1232" s="13" t="s">
        <v>4062</v>
      </c>
      <c r="I1232" s="13">
        <v>89111774</v>
      </c>
      <c r="J1232" s="13" t="s">
        <v>241</v>
      </c>
      <c r="K1232" s="34">
        <v>1.5</v>
      </c>
      <c r="L1232" s="12">
        <v>2680</v>
      </c>
      <c r="M1232" s="12">
        <v>0</v>
      </c>
      <c r="N1232" s="17">
        <f t="shared" si="229"/>
        <v>2680</v>
      </c>
      <c r="O1232" s="12">
        <v>2680</v>
      </c>
      <c r="P1232" s="12">
        <v>0</v>
      </c>
      <c r="Q1232" s="17">
        <f t="shared" si="230"/>
        <v>2680</v>
      </c>
      <c r="R1232" s="60" t="s">
        <v>711</v>
      </c>
      <c r="S1232" s="14" t="s">
        <v>3950</v>
      </c>
      <c r="U1232" s="38"/>
    </row>
    <row r="1233" spans="1:21" ht="12.75" customHeight="1">
      <c r="A1233" s="60">
        <v>17</v>
      </c>
      <c r="B1233" s="22" t="s">
        <v>5131</v>
      </c>
      <c r="C1233" s="13" t="s">
        <v>4013</v>
      </c>
      <c r="D1233" s="13" t="s">
        <v>625</v>
      </c>
      <c r="E1233" s="13"/>
      <c r="F1233" s="13" t="s">
        <v>4045</v>
      </c>
      <c r="G1233" s="13" t="s">
        <v>4046</v>
      </c>
      <c r="H1233" s="13" t="s">
        <v>4063</v>
      </c>
      <c r="I1233" s="13" t="s">
        <v>4064</v>
      </c>
      <c r="J1233" s="13" t="s">
        <v>241</v>
      </c>
      <c r="K1233" s="34">
        <v>5</v>
      </c>
      <c r="L1233" s="12">
        <v>15576</v>
      </c>
      <c r="M1233" s="12">
        <v>0</v>
      </c>
      <c r="N1233" s="17">
        <f t="shared" si="229"/>
        <v>15576</v>
      </c>
      <c r="O1233" s="12">
        <v>15576</v>
      </c>
      <c r="P1233" s="12">
        <v>0</v>
      </c>
      <c r="Q1233" s="17">
        <f t="shared" si="230"/>
        <v>15576</v>
      </c>
      <c r="R1233" s="60" t="s">
        <v>711</v>
      </c>
      <c r="S1233" s="14" t="s">
        <v>3950</v>
      </c>
      <c r="U1233" s="38"/>
    </row>
    <row r="1234" spans="1:21" ht="12.75" customHeight="1">
      <c r="A1234" s="60">
        <v>18</v>
      </c>
      <c r="B1234" s="22" t="s">
        <v>5131</v>
      </c>
      <c r="C1234" s="13" t="s">
        <v>4013</v>
      </c>
      <c r="D1234" s="13" t="s">
        <v>4065</v>
      </c>
      <c r="E1234" s="13"/>
      <c r="F1234" s="13" t="s">
        <v>4045</v>
      </c>
      <c r="G1234" s="13" t="s">
        <v>4046</v>
      </c>
      <c r="H1234" s="13" t="s">
        <v>4066</v>
      </c>
      <c r="I1234" s="13">
        <v>25832715</v>
      </c>
      <c r="J1234" s="13" t="s">
        <v>241</v>
      </c>
      <c r="K1234" s="34">
        <v>2</v>
      </c>
      <c r="L1234" s="12">
        <v>4560</v>
      </c>
      <c r="M1234" s="12">
        <v>0</v>
      </c>
      <c r="N1234" s="17">
        <f>L1234+M1234</f>
        <v>4560</v>
      </c>
      <c r="O1234" s="12">
        <v>4560</v>
      </c>
      <c r="P1234" s="12">
        <v>0</v>
      </c>
      <c r="Q1234" s="17">
        <f>O1234+P1234</f>
        <v>4560</v>
      </c>
      <c r="R1234" s="60" t="s">
        <v>711</v>
      </c>
      <c r="S1234" s="14" t="s">
        <v>3950</v>
      </c>
      <c r="U1234" s="38"/>
    </row>
    <row r="1235" spans="1:21" ht="12.75" customHeight="1">
      <c r="A1235" s="60">
        <v>19</v>
      </c>
      <c r="B1235" s="22" t="s">
        <v>5131</v>
      </c>
      <c r="C1235" s="13" t="s">
        <v>4013</v>
      </c>
      <c r="D1235" s="13" t="s">
        <v>4067</v>
      </c>
      <c r="E1235" s="13"/>
      <c r="F1235" s="13" t="s">
        <v>4045</v>
      </c>
      <c r="G1235" s="13" t="s">
        <v>4046</v>
      </c>
      <c r="H1235" s="13" t="s">
        <v>4068</v>
      </c>
      <c r="I1235" s="13" t="s">
        <v>4069</v>
      </c>
      <c r="J1235" s="13" t="s">
        <v>241</v>
      </c>
      <c r="K1235" s="34">
        <v>2.5</v>
      </c>
      <c r="L1235" s="12">
        <v>956</v>
      </c>
      <c r="M1235" s="12">
        <v>0</v>
      </c>
      <c r="N1235" s="17">
        <f>L1235+M1235</f>
        <v>956</v>
      </c>
      <c r="O1235" s="12">
        <v>956</v>
      </c>
      <c r="P1235" s="12">
        <v>0</v>
      </c>
      <c r="Q1235" s="17">
        <f>O1235+P1235</f>
        <v>956</v>
      </c>
      <c r="R1235" s="60" t="s">
        <v>711</v>
      </c>
      <c r="S1235" s="14" t="s">
        <v>3950</v>
      </c>
      <c r="U1235" s="38"/>
    </row>
    <row r="1236" spans="1:21" ht="12.75" customHeight="1">
      <c r="A1236" s="60">
        <v>20</v>
      </c>
      <c r="B1236" s="22" t="s">
        <v>5131</v>
      </c>
      <c r="C1236" s="13" t="s">
        <v>4013</v>
      </c>
      <c r="D1236" s="13" t="s">
        <v>4070</v>
      </c>
      <c r="E1236" s="13"/>
      <c r="F1236" s="13" t="s">
        <v>679</v>
      </c>
      <c r="G1236" s="13" t="s">
        <v>680</v>
      </c>
      <c r="H1236" s="13" t="s">
        <v>4071</v>
      </c>
      <c r="I1236" s="13">
        <v>13662609</v>
      </c>
      <c r="J1236" s="13" t="s">
        <v>241</v>
      </c>
      <c r="K1236" s="34">
        <v>1</v>
      </c>
      <c r="L1236" s="12">
        <v>1400</v>
      </c>
      <c r="M1236" s="12">
        <v>0</v>
      </c>
      <c r="N1236" s="17">
        <f>L1236+M1236</f>
        <v>1400</v>
      </c>
      <c r="O1236" s="12">
        <v>1400</v>
      </c>
      <c r="P1236" s="12">
        <v>0</v>
      </c>
      <c r="Q1236" s="17">
        <f>O1236+P1236</f>
        <v>1400</v>
      </c>
      <c r="R1236" s="60" t="s">
        <v>4072</v>
      </c>
      <c r="S1236" s="14" t="s">
        <v>3950</v>
      </c>
      <c r="U1236" s="38"/>
    </row>
    <row r="1237" spans="1:21" ht="12.75" customHeight="1">
      <c r="A1237" s="60">
        <v>21</v>
      </c>
      <c r="B1237" s="22" t="s">
        <v>5131</v>
      </c>
      <c r="C1237" s="13" t="s">
        <v>4013</v>
      </c>
      <c r="D1237" s="13" t="s">
        <v>5133</v>
      </c>
      <c r="E1237" s="13"/>
      <c r="F1237" s="13" t="s">
        <v>4073</v>
      </c>
      <c r="G1237" s="13" t="s">
        <v>4074</v>
      </c>
      <c r="H1237" s="13" t="s">
        <v>4075</v>
      </c>
      <c r="I1237" s="13" t="s">
        <v>4076</v>
      </c>
      <c r="J1237" s="13" t="s">
        <v>241</v>
      </c>
      <c r="K1237" s="34">
        <v>3</v>
      </c>
      <c r="L1237" s="12">
        <v>1972</v>
      </c>
      <c r="M1237" s="12">
        <v>0</v>
      </c>
      <c r="N1237" s="17">
        <f t="shared" ref="N1237:N1244" si="231">L1237+M1237</f>
        <v>1972</v>
      </c>
      <c r="O1237" s="12">
        <v>1972</v>
      </c>
      <c r="P1237" s="12">
        <v>0</v>
      </c>
      <c r="Q1237" s="17">
        <f t="shared" ref="Q1237:Q1251" si="232">O1237+P1237</f>
        <v>1972</v>
      </c>
      <c r="R1237" s="60" t="s">
        <v>4072</v>
      </c>
      <c r="S1237" s="14" t="s">
        <v>3950</v>
      </c>
      <c r="U1237" s="38"/>
    </row>
    <row r="1238" spans="1:21" ht="12.75" customHeight="1">
      <c r="A1238" s="60">
        <v>22</v>
      </c>
      <c r="B1238" s="22" t="s">
        <v>5131</v>
      </c>
      <c r="C1238" s="13" t="s">
        <v>4013</v>
      </c>
      <c r="D1238" s="13" t="s">
        <v>5134</v>
      </c>
      <c r="E1238" s="13"/>
      <c r="F1238" s="13" t="s">
        <v>4077</v>
      </c>
      <c r="G1238" s="13" t="s">
        <v>4078</v>
      </c>
      <c r="H1238" s="13" t="s">
        <v>4079</v>
      </c>
      <c r="I1238" s="13" t="s">
        <v>4080</v>
      </c>
      <c r="J1238" s="13" t="s">
        <v>241</v>
      </c>
      <c r="K1238" s="34">
        <v>5</v>
      </c>
      <c r="L1238" s="12">
        <v>2328</v>
      </c>
      <c r="M1238" s="12">
        <v>0</v>
      </c>
      <c r="N1238" s="17">
        <f t="shared" si="231"/>
        <v>2328</v>
      </c>
      <c r="O1238" s="12">
        <v>2328</v>
      </c>
      <c r="P1238" s="12">
        <v>0</v>
      </c>
      <c r="Q1238" s="17">
        <f t="shared" si="232"/>
        <v>2328</v>
      </c>
      <c r="R1238" s="60" t="s">
        <v>4072</v>
      </c>
      <c r="S1238" s="14" t="s">
        <v>3950</v>
      </c>
      <c r="U1238" s="38"/>
    </row>
    <row r="1239" spans="1:21" ht="12.75" customHeight="1">
      <c r="A1239" s="60">
        <v>23</v>
      </c>
      <c r="B1239" s="22" t="s">
        <v>5131</v>
      </c>
      <c r="C1239" s="13" t="s">
        <v>4013</v>
      </c>
      <c r="D1239" s="13" t="s">
        <v>1557</v>
      </c>
      <c r="E1239" s="13"/>
      <c r="F1239" s="13" t="s">
        <v>4081</v>
      </c>
      <c r="G1239" s="13" t="s">
        <v>4082</v>
      </c>
      <c r="H1239" s="13" t="s">
        <v>4083</v>
      </c>
      <c r="I1239" s="13" t="s">
        <v>4084</v>
      </c>
      <c r="J1239" s="13" t="s">
        <v>241</v>
      </c>
      <c r="K1239" s="34">
        <v>3</v>
      </c>
      <c r="L1239" s="12">
        <v>1200</v>
      </c>
      <c r="M1239" s="12">
        <v>0</v>
      </c>
      <c r="N1239" s="17">
        <f t="shared" si="231"/>
        <v>1200</v>
      </c>
      <c r="O1239" s="12">
        <v>1200</v>
      </c>
      <c r="P1239" s="12">
        <v>0</v>
      </c>
      <c r="Q1239" s="17">
        <f t="shared" si="232"/>
        <v>1200</v>
      </c>
      <c r="R1239" s="60" t="s">
        <v>711</v>
      </c>
      <c r="S1239" s="14" t="s">
        <v>3950</v>
      </c>
      <c r="U1239" s="38"/>
    </row>
    <row r="1240" spans="1:21" ht="12.75" customHeight="1">
      <c r="A1240" s="60">
        <v>24</v>
      </c>
      <c r="B1240" s="22" t="s">
        <v>5131</v>
      </c>
      <c r="C1240" s="13" t="s">
        <v>4013</v>
      </c>
      <c r="D1240" s="13" t="s">
        <v>4085</v>
      </c>
      <c r="E1240" s="13"/>
      <c r="F1240" s="13" t="s">
        <v>165</v>
      </c>
      <c r="G1240" s="13" t="s">
        <v>166</v>
      </c>
      <c r="H1240" s="13" t="s">
        <v>4086</v>
      </c>
      <c r="I1240" s="13">
        <v>30519265</v>
      </c>
      <c r="J1240" s="13" t="s">
        <v>241</v>
      </c>
      <c r="K1240" s="34">
        <v>2</v>
      </c>
      <c r="L1240" s="12">
        <v>4056</v>
      </c>
      <c r="M1240" s="12">
        <v>0</v>
      </c>
      <c r="N1240" s="17">
        <f t="shared" si="231"/>
        <v>4056</v>
      </c>
      <c r="O1240" s="12">
        <v>4056</v>
      </c>
      <c r="P1240" s="12">
        <v>0</v>
      </c>
      <c r="Q1240" s="17">
        <f t="shared" si="232"/>
        <v>4056</v>
      </c>
      <c r="R1240" s="60" t="s">
        <v>711</v>
      </c>
      <c r="S1240" s="14" t="s">
        <v>3950</v>
      </c>
      <c r="U1240" s="38"/>
    </row>
    <row r="1241" spans="1:21" ht="12.75" customHeight="1">
      <c r="A1241" s="60">
        <v>25</v>
      </c>
      <c r="B1241" s="22" t="s">
        <v>5131</v>
      </c>
      <c r="C1241" s="13" t="s">
        <v>4013</v>
      </c>
      <c r="D1241" s="13" t="s">
        <v>4087</v>
      </c>
      <c r="E1241" s="13"/>
      <c r="F1241" s="13" t="s">
        <v>4045</v>
      </c>
      <c r="G1241" s="13" t="s">
        <v>166</v>
      </c>
      <c r="H1241" s="13" t="s">
        <v>4088</v>
      </c>
      <c r="I1241" s="13" t="s">
        <v>4041</v>
      </c>
      <c r="J1241" s="13" t="s">
        <v>3830</v>
      </c>
      <c r="K1241" s="34">
        <v>2.2999999999999998</v>
      </c>
      <c r="L1241" s="12">
        <v>19920</v>
      </c>
      <c r="M1241" s="12">
        <v>0</v>
      </c>
      <c r="N1241" s="17">
        <f t="shared" si="231"/>
        <v>19920</v>
      </c>
      <c r="O1241" s="12">
        <v>19920</v>
      </c>
      <c r="P1241" s="12">
        <v>0</v>
      </c>
      <c r="Q1241" s="17">
        <f t="shared" si="232"/>
        <v>19920</v>
      </c>
      <c r="R1241" s="60" t="s">
        <v>711</v>
      </c>
      <c r="S1241" s="14" t="s">
        <v>3950</v>
      </c>
      <c r="U1241" s="38"/>
    </row>
    <row r="1242" spans="1:21" ht="12.75" customHeight="1">
      <c r="A1242" s="60">
        <v>26</v>
      </c>
      <c r="B1242" s="22" t="s">
        <v>5131</v>
      </c>
      <c r="C1242" s="13" t="s">
        <v>4013</v>
      </c>
      <c r="D1242" s="13" t="s">
        <v>4089</v>
      </c>
      <c r="E1242" s="13" t="s">
        <v>3259</v>
      </c>
      <c r="F1242" s="13" t="s">
        <v>679</v>
      </c>
      <c r="G1242" s="13" t="s">
        <v>4089</v>
      </c>
      <c r="H1242" s="13" t="s">
        <v>4090</v>
      </c>
      <c r="I1242" s="13" t="s">
        <v>4091</v>
      </c>
      <c r="J1242" s="13" t="s">
        <v>241</v>
      </c>
      <c r="K1242" s="34">
        <v>1</v>
      </c>
      <c r="L1242" s="12">
        <v>892</v>
      </c>
      <c r="M1242" s="12">
        <v>0</v>
      </c>
      <c r="N1242" s="17">
        <f t="shared" si="231"/>
        <v>892</v>
      </c>
      <c r="O1242" s="12">
        <v>892</v>
      </c>
      <c r="P1242" s="12">
        <v>0</v>
      </c>
      <c r="Q1242" s="17">
        <f t="shared" si="232"/>
        <v>892</v>
      </c>
      <c r="R1242" s="60" t="s">
        <v>4072</v>
      </c>
      <c r="S1242" s="14" t="s">
        <v>3950</v>
      </c>
      <c r="U1242" s="38"/>
    </row>
    <row r="1243" spans="1:21" ht="12.75" customHeight="1">
      <c r="A1243" s="60">
        <v>27</v>
      </c>
      <c r="B1243" s="22" t="s">
        <v>5131</v>
      </c>
      <c r="C1243" s="13" t="s">
        <v>4013</v>
      </c>
      <c r="D1243" s="13" t="s">
        <v>4092</v>
      </c>
      <c r="E1243" s="13">
        <v>72</v>
      </c>
      <c r="F1243" s="13" t="s">
        <v>679</v>
      </c>
      <c r="G1243" s="13" t="s">
        <v>680</v>
      </c>
      <c r="H1243" s="13" t="s">
        <v>4093</v>
      </c>
      <c r="I1243" s="13" t="s">
        <v>4094</v>
      </c>
      <c r="J1243" s="13" t="s">
        <v>241</v>
      </c>
      <c r="K1243" s="34">
        <v>3</v>
      </c>
      <c r="L1243" s="12">
        <v>6380</v>
      </c>
      <c r="M1243" s="12">
        <v>0</v>
      </c>
      <c r="N1243" s="17">
        <f t="shared" si="231"/>
        <v>6380</v>
      </c>
      <c r="O1243" s="12">
        <v>6380</v>
      </c>
      <c r="P1243" s="12">
        <v>0</v>
      </c>
      <c r="Q1243" s="17">
        <f t="shared" si="232"/>
        <v>6380</v>
      </c>
      <c r="R1243" s="60" t="s">
        <v>4072</v>
      </c>
      <c r="S1243" s="14" t="s">
        <v>3950</v>
      </c>
      <c r="U1243" s="38"/>
    </row>
    <row r="1244" spans="1:21" ht="12.75" customHeight="1">
      <c r="A1244" s="60">
        <v>28</v>
      </c>
      <c r="B1244" s="22" t="s">
        <v>5131</v>
      </c>
      <c r="C1244" s="13" t="s">
        <v>4013</v>
      </c>
      <c r="D1244" s="13" t="s">
        <v>4095</v>
      </c>
      <c r="E1244" s="13"/>
      <c r="F1244" s="13" t="s">
        <v>679</v>
      </c>
      <c r="G1244" s="13" t="s">
        <v>680</v>
      </c>
      <c r="H1244" s="13" t="s">
        <v>4096</v>
      </c>
      <c r="I1244" s="13">
        <v>97103593</v>
      </c>
      <c r="J1244" s="13" t="s">
        <v>241</v>
      </c>
      <c r="K1244" s="34">
        <v>4</v>
      </c>
      <c r="L1244" s="12">
        <v>932</v>
      </c>
      <c r="M1244" s="12">
        <v>0</v>
      </c>
      <c r="N1244" s="17">
        <f t="shared" si="231"/>
        <v>932</v>
      </c>
      <c r="O1244" s="12">
        <v>932</v>
      </c>
      <c r="P1244" s="12">
        <v>0</v>
      </c>
      <c r="Q1244" s="17">
        <f t="shared" si="232"/>
        <v>932</v>
      </c>
      <c r="R1244" s="60" t="s">
        <v>4072</v>
      </c>
      <c r="S1244" s="14" t="s">
        <v>3950</v>
      </c>
      <c r="U1244" s="38"/>
    </row>
    <row r="1245" spans="1:21" ht="12.75" customHeight="1">
      <c r="A1245" s="60">
        <v>29</v>
      </c>
      <c r="B1245" s="22" t="s">
        <v>5131</v>
      </c>
      <c r="C1245" s="13" t="s">
        <v>4013</v>
      </c>
      <c r="D1245" s="13" t="s">
        <v>4097</v>
      </c>
      <c r="E1245" s="13"/>
      <c r="F1245" s="13" t="s">
        <v>679</v>
      </c>
      <c r="G1245" s="13" t="s">
        <v>680</v>
      </c>
      <c r="H1245" s="13" t="s">
        <v>4098</v>
      </c>
      <c r="I1245" s="13">
        <v>97254488</v>
      </c>
      <c r="J1245" s="13" t="s">
        <v>241</v>
      </c>
      <c r="K1245" s="34">
        <v>3</v>
      </c>
      <c r="L1245" s="12">
        <v>620</v>
      </c>
      <c r="M1245" s="12">
        <v>0</v>
      </c>
      <c r="N1245" s="17">
        <f t="shared" si="229"/>
        <v>620</v>
      </c>
      <c r="O1245" s="12">
        <v>620</v>
      </c>
      <c r="P1245" s="12">
        <v>0</v>
      </c>
      <c r="Q1245" s="17">
        <f t="shared" si="232"/>
        <v>620</v>
      </c>
      <c r="R1245" s="60" t="s">
        <v>4072</v>
      </c>
      <c r="S1245" s="14" t="s">
        <v>3950</v>
      </c>
      <c r="U1245" s="38"/>
    </row>
    <row r="1246" spans="1:21" ht="12.75" customHeight="1">
      <c r="A1246" s="60">
        <v>30</v>
      </c>
      <c r="B1246" s="22" t="s">
        <v>5131</v>
      </c>
      <c r="C1246" s="13" t="s">
        <v>1405</v>
      </c>
      <c r="D1246" s="13" t="s">
        <v>4099</v>
      </c>
      <c r="E1246" s="13">
        <v>53</v>
      </c>
      <c r="F1246" s="13" t="s">
        <v>4100</v>
      </c>
      <c r="G1246" s="13" t="s">
        <v>3066</v>
      </c>
      <c r="H1246" s="13" t="s">
        <v>4101</v>
      </c>
      <c r="I1246" s="13">
        <v>12956055</v>
      </c>
      <c r="J1246" s="13" t="s">
        <v>241</v>
      </c>
      <c r="K1246" s="34">
        <v>4</v>
      </c>
      <c r="L1246" s="12">
        <v>240</v>
      </c>
      <c r="M1246" s="12">
        <v>0</v>
      </c>
      <c r="N1246" s="17">
        <f t="shared" si="229"/>
        <v>240</v>
      </c>
      <c r="O1246" s="12">
        <v>240</v>
      </c>
      <c r="P1246" s="12">
        <v>0</v>
      </c>
      <c r="Q1246" s="17">
        <f t="shared" si="232"/>
        <v>240</v>
      </c>
      <c r="R1246" s="60" t="s">
        <v>711</v>
      </c>
      <c r="S1246" s="14" t="s">
        <v>3950</v>
      </c>
      <c r="U1246" s="38"/>
    </row>
    <row r="1247" spans="1:21" ht="12.75" customHeight="1">
      <c r="A1247" s="60">
        <v>31</v>
      </c>
      <c r="B1247" s="22" t="s">
        <v>5131</v>
      </c>
      <c r="C1247" s="13" t="s">
        <v>1405</v>
      </c>
      <c r="D1247" s="13" t="s">
        <v>4102</v>
      </c>
      <c r="E1247" s="13">
        <v>54</v>
      </c>
      <c r="F1247" s="13" t="s">
        <v>4100</v>
      </c>
      <c r="G1247" s="13" t="s">
        <v>3066</v>
      </c>
      <c r="H1247" s="13" t="s">
        <v>4103</v>
      </c>
      <c r="I1247" s="13" t="s">
        <v>4104</v>
      </c>
      <c r="J1247" s="13" t="s">
        <v>241</v>
      </c>
      <c r="K1247" s="34">
        <v>4</v>
      </c>
      <c r="L1247" s="12">
        <v>292</v>
      </c>
      <c r="M1247" s="12">
        <v>0</v>
      </c>
      <c r="N1247" s="17">
        <f t="shared" si="229"/>
        <v>292</v>
      </c>
      <c r="O1247" s="12">
        <v>292</v>
      </c>
      <c r="P1247" s="12">
        <v>0</v>
      </c>
      <c r="Q1247" s="17">
        <f t="shared" si="232"/>
        <v>292</v>
      </c>
      <c r="R1247" s="60" t="s">
        <v>711</v>
      </c>
      <c r="S1247" s="14" t="s">
        <v>3950</v>
      </c>
      <c r="U1247" s="38"/>
    </row>
    <row r="1248" spans="1:21" ht="12.75" customHeight="1">
      <c r="A1248" s="60">
        <v>32</v>
      </c>
      <c r="B1248" s="22" t="s">
        <v>5131</v>
      </c>
      <c r="C1248" s="13" t="s">
        <v>4013</v>
      </c>
      <c r="D1248" s="13" t="s">
        <v>4105</v>
      </c>
      <c r="E1248" s="13"/>
      <c r="F1248" s="13" t="s">
        <v>4106</v>
      </c>
      <c r="G1248" s="13" t="s">
        <v>4107</v>
      </c>
      <c r="H1248" s="13" t="s">
        <v>4108</v>
      </c>
      <c r="I1248" s="13" t="s">
        <v>4109</v>
      </c>
      <c r="J1248" s="13" t="s">
        <v>241</v>
      </c>
      <c r="K1248" s="34">
        <v>12</v>
      </c>
      <c r="L1248" s="12">
        <v>3308</v>
      </c>
      <c r="M1248" s="12">
        <v>0</v>
      </c>
      <c r="N1248" s="17">
        <f t="shared" si="229"/>
        <v>3308</v>
      </c>
      <c r="O1248" s="12">
        <v>3308</v>
      </c>
      <c r="P1248" s="12">
        <v>0</v>
      </c>
      <c r="Q1248" s="17">
        <f t="shared" si="232"/>
        <v>3308</v>
      </c>
      <c r="R1248" s="60" t="s">
        <v>711</v>
      </c>
      <c r="S1248" s="14" t="s">
        <v>3950</v>
      </c>
      <c r="U1248" s="38"/>
    </row>
    <row r="1249" spans="1:21" ht="12.75" customHeight="1">
      <c r="A1249" s="60">
        <v>33</v>
      </c>
      <c r="B1249" s="22" t="s">
        <v>5131</v>
      </c>
      <c r="C1249" s="13" t="s">
        <v>4110</v>
      </c>
      <c r="D1249" s="13" t="s">
        <v>4111</v>
      </c>
      <c r="E1249" s="13"/>
      <c r="F1249" s="13" t="s">
        <v>4112</v>
      </c>
      <c r="G1249" s="13" t="s">
        <v>4113</v>
      </c>
      <c r="H1249" s="13" t="s">
        <v>4114</v>
      </c>
      <c r="I1249" s="13">
        <v>90598382</v>
      </c>
      <c r="J1249" s="13" t="s">
        <v>241</v>
      </c>
      <c r="K1249" s="34">
        <v>11</v>
      </c>
      <c r="L1249" s="12">
        <v>1028</v>
      </c>
      <c r="M1249" s="12">
        <v>0</v>
      </c>
      <c r="N1249" s="17">
        <f t="shared" si="229"/>
        <v>1028</v>
      </c>
      <c r="O1249" s="12">
        <v>1028</v>
      </c>
      <c r="P1249" s="12">
        <v>0</v>
      </c>
      <c r="Q1249" s="17">
        <f t="shared" si="232"/>
        <v>1028</v>
      </c>
      <c r="R1249" s="60" t="s">
        <v>711</v>
      </c>
      <c r="S1249" s="14" t="s">
        <v>3950</v>
      </c>
      <c r="U1249" s="38"/>
    </row>
    <row r="1250" spans="1:21" ht="12.75" customHeight="1">
      <c r="A1250" s="60">
        <v>34</v>
      </c>
      <c r="B1250" s="22" t="s">
        <v>5131</v>
      </c>
      <c r="C1250" s="13" t="s">
        <v>4115</v>
      </c>
      <c r="D1250" s="13" t="s">
        <v>4116</v>
      </c>
      <c r="E1250" s="13"/>
      <c r="F1250" s="13" t="s">
        <v>4117</v>
      </c>
      <c r="G1250" s="13" t="s">
        <v>4118</v>
      </c>
      <c r="H1250" s="13" t="s">
        <v>4119</v>
      </c>
      <c r="I1250" s="13">
        <v>91046582</v>
      </c>
      <c r="J1250" s="13" t="s">
        <v>241</v>
      </c>
      <c r="K1250" s="34">
        <v>5.0999999999999996</v>
      </c>
      <c r="L1250" s="12">
        <v>850</v>
      </c>
      <c r="M1250" s="12">
        <v>0</v>
      </c>
      <c r="N1250" s="17">
        <f t="shared" si="229"/>
        <v>850</v>
      </c>
      <c r="O1250" s="12">
        <v>850</v>
      </c>
      <c r="P1250" s="12">
        <v>0</v>
      </c>
      <c r="Q1250" s="17">
        <f t="shared" si="232"/>
        <v>850</v>
      </c>
      <c r="R1250" s="60" t="s">
        <v>711</v>
      </c>
      <c r="S1250" s="14" t="s">
        <v>3950</v>
      </c>
      <c r="U1250" s="38"/>
    </row>
    <row r="1251" spans="1:21" ht="12.75" customHeight="1">
      <c r="A1251" s="60">
        <v>35</v>
      </c>
      <c r="B1251" s="22" t="s">
        <v>5131</v>
      </c>
      <c r="C1251" s="13" t="s">
        <v>1405</v>
      </c>
      <c r="D1251" s="13" t="s">
        <v>4120</v>
      </c>
      <c r="E1251" s="13"/>
      <c r="F1251" s="13" t="s">
        <v>4112</v>
      </c>
      <c r="G1251" s="13" t="s">
        <v>4121</v>
      </c>
      <c r="H1251" s="13" t="s">
        <v>4122</v>
      </c>
      <c r="I1251" s="13" t="s">
        <v>4123</v>
      </c>
      <c r="J1251" s="13" t="s">
        <v>241</v>
      </c>
      <c r="K1251" s="34">
        <v>11</v>
      </c>
      <c r="L1251" s="12">
        <v>160</v>
      </c>
      <c r="M1251" s="12">
        <v>0</v>
      </c>
      <c r="N1251" s="17">
        <f t="shared" si="229"/>
        <v>160</v>
      </c>
      <c r="O1251" s="12">
        <v>160</v>
      </c>
      <c r="P1251" s="12">
        <v>0</v>
      </c>
      <c r="Q1251" s="17">
        <f t="shared" si="232"/>
        <v>160</v>
      </c>
      <c r="R1251" s="60" t="s">
        <v>711</v>
      </c>
      <c r="S1251" s="14" t="s">
        <v>3950</v>
      </c>
      <c r="U1251" s="38"/>
    </row>
    <row r="1252" spans="1:21" ht="12.75" customHeight="1">
      <c r="A1252" s="60">
        <v>36</v>
      </c>
      <c r="B1252" s="22" t="s">
        <v>5131</v>
      </c>
      <c r="C1252" s="23" t="s">
        <v>1405</v>
      </c>
      <c r="D1252" s="23" t="s">
        <v>4124</v>
      </c>
      <c r="E1252" s="23"/>
      <c r="F1252" s="23" t="s">
        <v>4112</v>
      </c>
      <c r="G1252" s="23" t="s">
        <v>4125</v>
      </c>
      <c r="H1252" s="23" t="s">
        <v>4126</v>
      </c>
      <c r="I1252" s="23">
        <v>91223900</v>
      </c>
      <c r="J1252" s="23" t="s">
        <v>241</v>
      </c>
      <c r="K1252" s="34">
        <v>12</v>
      </c>
      <c r="L1252" s="24">
        <v>388</v>
      </c>
      <c r="M1252" s="12">
        <v>0</v>
      </c>
      <c r="N1252" s="17">
        <f>L1252+M1252</f>
        <v>388</v>
      </c>
      <c r="O1252" s="24">
        <v>388</v>
      </c>
      <c r="P1252" s="12">
        <v>0</v>
      </c>
      <c r="Q1252" s="17">
        <f>O1252+P1252</f>
        <v>388</v>
      </c>
      <c r="R1252" s="60" t="s">
        <v>711</v>
      </c>
      <c r="S1252" s="14" t="s">
        <v>3950</v>
      </c>
      <c r="U1252" s="38"/>
    </row>
    <row r="1253" spans="1:21" ht="12.75" customHeight="1">
      <c r="A1253" s="60">
        <v>37</v>
      </c>
      <c r="B1253" s="22" t="s">
        <v>5131</v>
      </c>
      <c r="C1253" s="23" t="s">
        <v>1405</v>
      </c>
      <c r="D1253" s="23" t="s">
        <v>4127</v>
      </c>
      <c r="E1253" s="23"/>
      <c r="F1253" s="23" t="s">
        <v>4112</v>
      </c>
      <c r="G1253" s="23" t="s">
        <v>4128</v>
      </c>
      <c r="H1253" s="23" t="s">
        <v>4129</v>
      </c>
      <c r="I1253" s="23">
        <v>12250294</v>
      </c>
      <c r="J1253" s="23" t="s">
        <v>241</v>
      </c>
      <c r="K1253" s="34">
        <v>9.5</v>
      </c>
      <c r="L1253" s="24">
        <v>503</v>
      </c>
      <c r="M1253" s="12">
        <v>0</v>
      </c>
      <c r="N1253" s="17">
        <f>L1253+M1253</f>
        <v>503</v>
      </c>
      <c r="O1253" s="24">
        <v>503</v>
      </c>
      <c r="P1253" s="12">
        <v>0</v>
      </c>
      <c r="Q1253" s="17">
        <f>O1253+P1253</f>
        <v>503</v>
      </c>
      <c r="R1253" s="60" t="s">
        <v>711</v>
      </c>
      <c r="S1253" s="14" t="s">
        <v>3950</v>
      </c>
      <c r="U1253" s="38"/>
    </row>
    <row r="1254" spans="1:21" ht="12.75" customHeight="1">
      <c r="A1254" s="60">
        <v>38</v>
      </c>
      <c r="B1254" s="22" t="s">
        <v>5131</v>
      </c>
      <c r="C1254" s="23" t="s">
        <v>4130</v>
      </c>
      <c r="D1254" s="23" t="s">
        <v>4131</v>
      </c>
      <c r="E1254" s="23"/>
      <c r="F1254" s="23" t="s">
        <v>4112</v>
      </c>
      <c r="G1254" s="23" t="s">
        <v>4132</v>
      </c>
      <c r="H1254" s="23" t="s">
        <v>4133</v>
      </c>
      <c r="I1254" s="23">
        <v>91470383</v>
      </c>
      <c r="J1254" s="23" t="s">
        <v>241</v>
      </c>
      <c r="K1254" s="34">
        <v>7</v>
      </c>
      <c r="L1254" s="24">
        <v>450</v>
      </c>
      <c r="M1254" s="12">
        <v>0</v>
      </c>
      <c r="N1254" s="17">
        <f>L1254+M1254</f>
        <v>450</v>
      </c>
      <c r="O1254" s="24">
        <v>450</v>
      </c>
      <c r="P1254" s="12">
        <v>0</v>
      </c>
      <c r="Q1254" s="17">
        <f>O1254+P1254</f>
        <v>450</v>
      </c>
      <c r="R1254" s="60" t="s">
        <v>711</v>
      </c>
      <c r="S1254" s="14" t="s">
        <v>3950</v>
      </c>
      <c r="U1254" s="38"/>
    </row>
    <row r="1255" spans="1:21" ht="12.75" customHeight="1">
      <c r="A1255" s="60">
        <v>39</v>
      </c>
      <c r="B1255" s="22" t="s">
        <v>5131</v>
      </c>
      <c r="C1255" s="13" t="s">
        <v>4130</v>
      </c>
      <c r="D1255" s="13" t="s">
        <v>4134</v>
      </c>
      <c r="E1255" s="13" t="s">
        <v>4135</v>
      </c>
      <c r="F1255" s="13" t="s">
        <v>4112</v>
      </c>
      <c r="G1255" s="13" t="s">
        <v>4132</v>
      </c>
      <c r="H1255" s="13" t="s">
        <v>4136</v>
      </c>
      <c r="I1255" s="13">
        <v>82836036</v>
      </c>
      <c r="J1255" s="13" t="s">
        <v>241</v>
      </c>
      <c r="K1255" s="34">
        <v>10</v>
      </c>
      <c r="L1255" s="12">
        <v>329</v>
      </c>
      <c r="M1255" s="12">
        <v>0</v>
      </c>
      <c r="N1255" s="17">
        <f t="shared" ref="N1255:N1271" si="233">L1255+M1255</f>
        <v>329</v>
      </c>
      <c r="O1255" s="12">
        <v>329</v>
      </c>
      <c r="P1255" s="12">
        <v>0</v>
      </c>
      <c r="Q1255" s="17">
        <f t="shared" ref="Q1255:Q1271" si="234">O1255+P1255</f>
        <v>329</v>
      </c>
      <c r="R1255" s="60" t="s">
        <v>711</v>
      </c>
      <c r="S1255" s="14" t="s">
        <v>3950</v>
      </c>
      <c r="U1255" s="38"/>
    </row>
    <row r="1256" spans="1:21" ht="12.75" customHeight="1">
      <c r="A1256" s="60">
        <v>40</v>
      </c>
      <c r="B1256" s="22" t="s">
        <v>5131</v>
      </c>
      <c r="C1256" s="13" t="s">
        <v>4013</v>
      </c>
      <c r="D1256" s="13" t="s">
        <v>4137</v>
      </c>
      <c r="E1256" s="13"/>
      <c r="F1256" s="13" t="s">
        <v>4138</v>
      </c>
      <c r="G1256" s="13" t="s">
        <v>4139</v>
      </c>
      <c r="H1256" s="13" t="s">
        <v>4140</v>
      </c>
      <c r="I1256" s="13" t="s">
        <v>4141</v>
      </c>
      <c r="J1256" s="13" t="s">
        <v>241</v>
      </c>
      <c r="K1256" s="34">
        <v>4</v>
      </c>
      <c r="L1256" s="12">
        <v>2168</v>
      </c>
      <c r="M1256" s="12">
        <v>0</v>
      </c>
      <c r="N1256" s="17">
        <f t="shared" si="233"/>
        <v>2168</v>
      </c>
      <c r="O1256" s="12">
        <v>2168</v>
      </c>
      <c r="P1256" s="12">
        <v>0</v>
      </c>
      <c r="Q1256" s="17">
        <f t="shared" si="234"/>
        <v>2168</v>
      </c>
      <c r="R1256" s="60" t="s">
        <v>711</v>
      </c>
      <c r="S1256" s="14" t="s">
        <v>3950</v>
      </c>
      <c r="U1256" s="38"/>
    </row>
    <row r="1257" spans="1:21" ht="12.75" customHeight="1">
      <c r="A1257" s="60">
        <v>41</v>
      </c>
      <c r="B1257" s="22" t="s">
        <v>5131</v>
      </c>
      <c r="C1257" s="13" t="s">
        <v>4142</v>
      </c>
      <c r="D1257" s="13" t="s">
        <v>4143</v>
      </c>
      <c r="E1257" s="13">
        <v>41</v>
      </c>
      <c r="F1257" s="13" t="s">
        <v>4029</v>
      </c>
      <c r="G1257" s="13" t="s">
        <v>4030</v>
      </c>
      <c r="H1257" s="13" t="s">
        <v>4144</v>
      </c>
      <c r="I1257" s="13" t="s">
        <v>4145</v>
      </c>
      <c r="J1257" s="13" t="s">
        <v>444</v>
      </c>
      <c r="K1257" s="34">
        <v>50</v>
      </c>
      <c r="L1257" s="12">
        <v>47926</v>
      </c>
      <c r="M1257" s="12">
        <v>0</v>
      </c>
      <c r="N1257" s="17">
        <f t="shared" si="233"/>
        <v>47926</v>
      </c>
      <c r="O1257" s="12">
        <v>47926</v>
      </c>
      <c r="P1257" s="12">
        <v>0</v>
      </c>
      <c r="Q1257" s="17">
        <f t="shared" si="234"/>
        <v>47926</v>
      </c>
      <c r="R1257" s="60" t="s">
        <v>711</v>
      </c>
      <c r="S1257" s="14" t="s">
        <v>3950</v>
      </c>
      <c r="U1257" s="38"/>
    </row>
    <row r="1258" spans="1:21" ht="12.75" customHeight="1">
      <c r="A1258" s="60">
        <v>42</v>
      </c>
      <c r="B1258" s="22" t="s">
        <v>5131</v>
      </c>
      <c r="C1258" s="13" t="s">
        <v>4146</v>
      </c>
      <c r="D1258" s="13" t="s">
        <v>4147</v>
      </c>
      <c r="E1258" s="13"/>
      <c r="F1258" s="13" t="s">
        <v>4148</v>
      </c>
      <c r="G1258" s="13" t="s">
        <v>4149</v>
      </c>
      <c r="H1258" s="13" t="s">
        <v>4150</v>
      </c>
      <c r="I1258" s="13" t="s">
        <v>4151</v>
      </c>
      <c r="J1258" s="13" t="s">
        <v>241</v>
      </c>
      <c r="K1258" s="34">
        <v>12</v>
      </c>
      <c r="L1258" s="12">
        <v>400</v>
      </c>
      <c r="M1258" s="12">
        <v>0</v>
      </c>
      <c r="N1258" s="17">
        <f t="shared" si="233"/>
        <v>400</v>
      </c>
      <c r="O1258" s="12">
        <v>400</v>
      </c>
      <c r="P1258" s="12">
        <v>0</v>
      </c>
      <c r="Q1258" s="17">
        <f t="shared" si="234"/>
        <v>400</v>
      </c>
      <c r="R1258" s="60" t="s">
        <v>711</v>
      </c>
      <c r="S1258" s="14" t="s">
        <v>3950</v>
      </c>
      <c r="U1258" s="38"/>
    </row>
    <row r="1259" spans="1:21" ht="12.75" customHeight="1">
      <c r="A1259" s="60">
        <v>43</v>
      </c>
      <c r="B1259" s="22" t="s">
        <v>5131</v>
      </c>
      <c r="C1259" s="13" t="s">
        <v>4152</v>
      </c>
      <c r="D1259" s="13" t="s">
        <v>4153</v>
      </c>
      <c r="E1259" s="13"/>
      <c r="F1259" s="13" t="s">
        <v>4148</v>
      </c>
      <c r="G1259" s="13" t="s">
        <v>4154</v>
      </c>
      <c r="H1259" s="13" t="s">
        <v>4155</v>
      </c>
      <c r="I1259" s="13">
        <v>91065458</v>
      </c>
      <c r="J1259" s="13" t="s">
        <v>241</v>
      </c>
      <c r="K1259" s="34">
        <v>12</v>
      </c>
      <c r="L1259" s="12">
        <v>712</v>
      </c>
      <c r="M1259" s="12">
        <v>0</v>
      </c>
      <c r="N1259" s="17">
        <f t="shared" si="233"/>
        <v>712</v>
      </c>
      <c r="O1259" s="12">
        <v>712</v>
      </c>
      <c r="P1259" s="12">
        <v>0</v>
      </c>
      <c r="Q1259" s="17">
        <f t="shared" si="234"/>
        <v>712</v>
      </c>
      <c r="R1259" s="60" t="s">
        <v>711</v>
      </c>
      <c r="S1259" s="14" t="s">
        <v>3950</v>
      </c>
      <c r="U1259" s="38"/>
    </row>
    <row r="1260" spans="1:21" ht="12.75" customHeight="1">
      <c r="A1260" s="60">
        <v>44</v>
      </c>
      <c r="B1260" s="22" t="s">
        <v>5131</v>
      </c>
      <c r="C1260" s="13" t="s">
        <v>4013</v>
      </c>
      <c r="D1260" s="13" t="s">
        <v>5135</v>
      </c>
      <c r="E1260" s="13"/>
      <c r="F1260" s="13" t="s">
        <v>4156</v>
      </c>
      <c r="G1260" s="13" t="s">
        <v>4157</v>
      </c>
      <c r="H1260" s="13" t="s">
        <v>4158</v>
      </c>
      <c r="I1260" s="13" t="s">
        <v>4159</v>
      </c>
      <c r="J1260" s="13" t="s">
        <v>241</v>
      </c>
      <c r="K1260" s="34">
        <v>2</v>
      </c>
      <c r="L1260" s="12">
        <v>1248</v>
      </c>
      <c r="M1260" s="12">
        <v>0</v>
      </c>
      <c r="N1260" s="17">
        <f t="shared" si="233"/>
        <v>1248</v>
      </c>
      <c r="O1260" s="12">
        <v>1248</v>
      </c>
      <c r="P1260" s="12">
        <v>0</v>
      </c>
      <c r="Q1260" s="17">
        <f t="shared" si="234"/>
        <v>1248</v>
      </c>
      <c r="R1260" s="60" t="s">
        <v>4072</v>
      </c>
      <c r="S1260" s="14" t="s">
        <v>3950</v>
      </c>
      <c r="U1260" s="38"/>
    </row>
    <row r="1261" spans="1:21" ht="12.75" customHeight="1">
      <c r="A1261" s="60">
        <v>45</v>
      </c>
      <c r="B1261" s="22" t="s">
        <v>5131</v>
      </c>
      <c r="C1261" s="13" t="s">
        <v>4013</v>
      </c>
      <c r="D1261" s="13" t="s">
        <v>4160</v>
      </c>
      <c r="E1261" s="13"/>
      <c r="F1261" s="13" t="s">
        <v>4156</v>
      </c>
      <c r="G1261" s="13" t="s">
        <v>4157</v>
      </c>
      <c r="H1261" s="13" t="s">
        <v>4161</v>
      </c>
      <c r="I1261" s="13" t="s">
        <v>4162</v>
      </c>
      <c r="J1261" s="13" t="s">
        <v>241</v>
      </c>
      <c r="K1261" s="34">
        <v>2</v>
      </c>
      <c r="L1261" s="12">
        <v>1648</v>
      </c>
      <c r="M1261" s="12">
        <v>0</v>
      </c>
      <c r="N1261" s="17">
        <f t="shared" si="233"/>
        <v>1648</v>
      </c>
      <c r="O1261" s="12">
        <v>1648</v>
      </c>
      <c r="P1261" s="12">
        <v>0</v>
      </c>
      <c r="Q1261" s="17">
        <f t="shared" si="234"/>
        <v>1648</v>
      </c>
      <c r="R1261" s="60" t="s">
        <v>4072</v>
      </c>
      <c r="S1261" s="14" t="s">
        <v>3950</v>
      </c>
      <c r="U1261" s="38"/>
    </row>
    <row r="1262" spans="1:21" ht="12.75" customHeight="1">
      <c r="A1262" s="60">
        <v>46</v>
      </c>
      <c r="B1262" s="22" t="s">
        <v>5131</v>
      </c>
      <c r="C1262" s="13" t="s">
        <v>4013</v>
      </c>
      <c r="D1262" s="13" t="s">
        <v>5136</v>
      </c>
      <c r="E1262" s="13"/>
      <c r="F1262" s="13" t="s">
        <v>4156</v>
      </c>
      <c r="G1262" s="13" t="s">
        <v>4157</v>
      </c>
      <c r="H1262" s="13" t="s">
        <v>4163</v>
      </c>
      <c r="I1262" s="13" t="s">
        <v>4164</v>
      </c>
      <c r="J1262" s="13" t="s">
        <v>241</v>
      </c>
      <c r="K1262" s="34">
        <v>3</v>
      </c>
      <c r="L1262" s="12">
        <v>1604</v>
      </c>
      <c r="M1262" s="12">
        <v>0</v>
      </c>
      <c r="N1262" s="17">
        <f t="shared" si="233"/>
        <v>1604</v>
      </c>
      <c r="O1262" s="12">
        <v>1604</v>
      </c>
      <c r="P1262" s="12">
        <v>0</v>
      </c>
      <c r="Q1262" s="17">
        <f t="shared" si="234"/>
        <v>1604</v>
      </c>
      <c r="R1262" s="60" t="s">
        <v>4072</v>
      </c>
      <c r="S1262" s="14" t="s">
        <v>3950</v>
      </c>
      <c r="U1262" s="38"/>
    </row>
    <row r="1263" spans="1:21" ht="12.75" customHeight="1">
      <c r="A1263" s="60">
        <v>47</v>
      </c>
      <c r="B1263" s="22" t="s">
        <v>5131</v>
      </c>
      <c r="C1263" s="13" t="s">
        <v>4013</v>
      </c>
      <c r="D1263" s="13" t="s">
        <v>4165</v>
      </c>
      <c r="E1263" s="13"/>
      <c r="F1263" s="13" t="s">
        <v>4073</v>
      </c>
      <c r="G1263" s="13" t="s">
        <v>4074</v>
      </c>
      <c r="H1263" s="13" t="s">
        <v>4166</v>
      </c>
      <c r="I1263" s="13" t="s">
        <v>4167</v>
      </c>
      <c r="J1263" s="13" t="s">
        <v>241</v>
      </c>
      <c r="K1263" s="34">
        <v>2</v>
      </c>
      <c r="L1263" s="12">
        <v>1208</v>
      </c>
      <c r="M1263" s="12">
        <v>0</v>
      </c>
      <c r="N1263" s="17">
        <f t="shared" si="233"/>
        <v>1208</v>
      </c>
      <c r="O1263" s="12">
        <v>1208</v>
      </c>
      <c r="P1263" s="12">
        <v>0</v>
      </c>
      <c r="Q1263" s="17">
        <f t="shared" si="234"/>
        <v>1208</v>
      </c>
      <c r="R1263" s="60" t="s">
        <v>4072</v>
      </c>
      <c r="S1263" s="14" t="s">
        <v>3950</v>
      </c>
      <c r="U1263" s="38"/>
    </row>
    <row r="1264" spans="1:21" ht="12.75" customHeight="1">
      <c r="A1264" s="60">
        <v>48</v>
      </c>
      <c r="B1264" s="22" t="s">
        <v>5131</v>
      </c>
      <c r="C1264" s="13" t="s">
        <v>1405</v>
      </c>
      <c r="D1264" s="13" t="s">
        <v>4168</v>
      </c>
      <c r="E1264" s="13" t="s">
        <v>4169</v>
      </c>
      <c r="F1264" s="13" t="s">
        <v>4106</v>
      </c>
      <c r="G1264" s="13" t="s">
        <v>4107</v>
      </c>
      <c r="H1264" s="13" t="s">
        <v>4170</v>
      </c>
      <c r="I1264" s="13" t="s">
        <v>4171</v>
      </c>
      <c r="J1264" s="13" t="s">
        <v>241</v>
      </c>
      <c r="K1264" s="34">
        <v>23</v>
      </c>
      <c r="L1264" s="12">
        <v>364</v>
      </c>
      <c r="M1264" s="12">
        <v>0</v>
      </c>
      <c r="N1264" s="17">
        <f t="shared" si="233"/>
        <v>364</v>
      </c>
      <c r="O1264" s="12">
        <v>364</v>
      </c>
      <c r="P1264" s="12">
        <v>0</v>
      </c>
      <c r="Q1264" s="17">
        <f t="shared" si="234"/>
        <v>364</v>
      </c>
      <c r="R1264" s="60" t="s">
        <v>4072</v>
      </c>
      <c r="S1264" s="14" t="s">
        <v>3950</v>
      </c>
      <c r="U1264" s="38"/>
    </row>
    <row r="1265" spans="1:21" ht="12.75" customHeight="1">
      <c r="A1265" s="60">
        <v>49</v>
      </c>
      <c r="B1265" s="22" t="s">
        <v>5131</v>
      </c>
      <c r="C1265" s="13" t="s">
        <v>4013</v>
      </c>
      <c r="D1265" s="13" t="s">
        <v>4172</v>
      </c>
      <c r="E1265" s="13"/>
      <c r="F1265" s="13" t="s">
        <v>4045</v>
      </c>
      <c r="G1265" s="13" t="s">
        <v>4046</v>
      </c>
      <c r="H1265" s="13" t="s">
        <v>4173</v>
      </c>
      <c r="I1265" s="13">
        <v>78240003</v>
      </c>
      <c r="J1265" s="13" t="s">
        <v>241</v>
      </c>
      <c r="K1265" s="34">
        <v>1</v>
      </c>
      <c r="L1265" s="12">
        <v>5124</v>
      </c>
      <c r="M1265" s="12">
        <v>0</v>
      </c>
      <c r="N1265" s="17">
        <f t="shared" si="233"/>
        <v>5124</v>
      </c>
      <c r="O1265" s="12">
        <v>5124</v>
      </c>
      <c r="P1265" s="12">
        <v>0</v>
      </c>
      <c r="Q1265" s="17">
        <f t="shared" si="234"/>
        <v>5124</v>
      </c>
      <c r="R1265" s="60" t="s">
        <v>711</v>
      </c>
      <c r="S1265" s="14" t="s">
        <v>3950</v>
      </c>
      <c r="U1265" s="38"/>
    </row>
    <row r="1266" spans="1:21" ht="12.75" customHeight="1">
      <c r="A1266" s="60">
        <v>50</v>
      </c>
      <c r="B1266" s="22" t="s">
        <v>5131</v>
      </c>
      <c r="C1266" s="13" t="s">
        <v>1405</v>
      </c>
      <c r="D1266" s="13" t="s">
        <v>4174</v>
      </c>
      <c r="E1266" s="13" t="s">
        <v>4175</v>
      </c>
      <c r="F1266" s="13" t="s">
        <v>4106</v>
      </c>
      <c r="G1266" s="13" t="s">
        <v>4107</v>
      </c>
      <c r="H1266" s="13" t="s">
        <v>4176</v>
      </c>
      <c r="I1266" s="13" t="s">
        <v>4177</v>
      </c>
      <c r="J1266" s="13" t="s">
        <v>220</v>
      </c>
      <c r="K1266" s="34">
        <v>40</v>
      </c>
      <c r="L1266" s="12">
        <v>56</v>
      </c>
      <c r="M1266" s="12">
        <v>36</v>
      </c>
      <c r="N1266" s="17">
        <f t="shared" si="233"/>
        <v>92</v>
      </c>
      <c r="O1266" s="12">
        <v>56</v>
      </c>
      <c r="P1266" s="12">
        <v>36</v>
      </c>
      <c r="Q1266" s="17">
        <f t="shared" si="234"/>
        <v>92</v>
      </c>
      <c r="R1266" s="60" t="s">
        <v>711</v>
      </c>
      <c r="S1266" s="14" t="s">
        <v>3950</v>
      </c>
      <c r="U1266" s="38"/>
    </row>
    <row r="1267" spans="1:21" ht="12.75" customHeight="1">
      <c r="A1267" s="60">
        <v>51</v>
      </c>
      <c r="B1267" s="22" t="s">
        <v>5131</v>
      </c>
      <c r="C1267" s="13" t="s">
        <v>4013</v>
      </c>
      <c r="D1267" s="13" t="s">
        <v>4178</v>
      </c>
      <c r="E1267" s="13"/>
      <c r="F1267" s="13" t="s">
        <v>679</v>
      </c>
      <c r="G1267" s="13" t="s">
        <v>680</v>
      </c>
      <c r="H1267" s="13" t="s">
        <v>4179</v>
      </c>
      <c r="I1267" s="13" t="s">
        <v>4180</v>
      </c>
      <c r="J1267" s="13" t="s">
        <v>241</v>
      </c>
      <c r="K1267" s="34">
        <v>1</v>
      </c>
      <c r="L1267" s="12">
        <v>140</v>
      </c>
      <c r="M1267" s="12">
        <v>0</v>
      </c>
      <c r="N1267" s="17">
        <f t="shared" si="233"/>
        <v>140</v>
      </c>
      <c r="O1267" s="12">
        <v>140</v>
      </c>
      <c r="P1267" s="12">
        <v>0</v>
      </c>
      <c r="Q1267" s="17">
        <f t="shared" si="234"/>
        <v>140</v>
      </c>
      <c r="R1267" s="60" t="s">
        <v>4072</v>
      </c>
      <c r="S1267" s="14" t="s">
        <v>3950</v>
      </c>
      <c r="U1267" s="38"/>
    </row>
    <row r="1268" spans="1:21" ht="12.75" customHeight="1">
      <c r="A1268" s="60">
        <v>52</v>
      </c>
      <c r="B1268" s="22" t="s">
        <v>5131</v>
      </c>
      <c r="C1268" s="13" t="s">
        <v>4013</v>
      </c>
      <c r="D1268" s="13" t="s">
        <v>4181</v>
      </c>
      <c r="E1268" s="13" t="s">
        <v>1363</v>
      </c>
      <c r="F1268" s="13" t="s">
        <v>4045</v>
      </c>
      <c r="G1268" s="13" t="s">
        <v>4046</v>
      </c>
      <c r="H1268" s="13" t="s">
        <v>4182</v>
      </c>
      <c r="I1268" s="13" t="s">
        <v>4183</v>
      </c>
      <c r="J1268" s="13" t="s">
        <v>241</v>
      </c>
      <c r="K1268" s="34">
        <v>3</v>
      </c>
      <c r="L1268" s="12">
        <v>2036</v>
      </c>
      <c r="M1268" s="12">
        <v>0</v>
      </c>
      <c r="N1268" s="17">
        <f t="shared" si="233"/>
        <v>2036</v>
      </c>
      <c r="O1268" s="12">
        <v>2036</v>
      </c>
      <c r="P1268" s="12">
        <v>0</v>
      </c>
      <c r="Q1268" s="17">
        <f t="shared" si="234"/>
        <v>2036</v>
      </c>
      <c r="R1268" s="60" t="s">
        <v>711</v>
      </c>
      <c r="S1268" s="14" t="s">
        <v>3950</v>
      </c>
      <c r="U1268" s="38"/>
    </row>
    <row r="1269" spans="1:21" ht="12.75" customHeight="1">
      <c r="A1269" s="60">
        <v>53</v>
      </c>
      <c r="B1269" s="22" t="s">
        <v>5131</v>
      </c>
      <c r="C1269" s="13" t="s">
        <v>4013</v>
      </c>
      <c r="D1269" s="13" t="s">
        <v>4184</v>
      </c>
      <c r="E1269" s="13"/>
      <c r="F1269" s="13" t="s">
        <v>4045</v>
      </c>
      <c r="G1269" s="13" t="s">
        <v>4046</v>
      </c>
      <c r="H1269" s="13" t="s">
        <v>4185</v>
      </c>
      <c r="I1269" s="13">
        <v>93587669</v>
      </c>
      <c r="J1269" s="13" t="s">
        <v>241</v>
      </c>
      <c r="K1269" s="34">
        <v>1</v>
      </c>
      <c r="L1269" s="12">
        <v>5512</v>
      </c>
      <c r="M1269" s="12">
        <v>0</v>
      </c>
      <c r="N1269" s="17">
        <f t="shared" si="233"/>
        <v>5512</v>
      </c>
      <c r="O1269" s="12">
        <v>5512</v>
      </c>
      <c r="P1269" s="12">
        <v>0</v>
      </c>
      <c r="Q1269" s="17">
        <f t="shared" si="234"/>
        <v>5512</v>
      </c>
      <c r="R1269" s="60" t="s">
        <v>711</v>
      </c>
      <c r="S1269" s="14" t="s">
        <v>3950</v>
      </c>
      <c r="U1269" s="38"/>
    </row>
    <row r="1270" spans="1:21" ht="12.75" customHeight="1">
      <c r="A1270" s="60">
        <v>54</v>
      </c>
      <c r="B1270" s="22" t="s">
        <v>5131</v>
      </c>
      <c r="C1270" s="13" t="s">
        <v>1405</v>
      </c>
      <c r="D1270" s="13" t="s">
        <v>4186</v>
      </c>
      <c r="E1270" s="13">
        <v>192</v>
      </c>
      <c r="F1270" s="13" t="s">
        <v>4187</v>
      </c>
      <c r="G1270" s="13" t="s">
        <v>4188</v>
      </c>
      <c r="H1270" s="13" t="s">
        <v>4189</v>
      </c>
      <c r="I1270" s="13" t="s">
        <v>4190</v>
      </c>
      <c r="J1270" s="13" t="s">
        <v>241</v>
      </c>
      <c r="K1270" s="34">
        <v>11</v>
      </c>
      <c r="L1270" s="12">
        <v>670</v>
      </c>
      <c r="M1270" s="12">
        <v>0</v>
      </c>
      <c r="N1270" s="17">
        <f t="shared" si="233"/>
        <v>670</v>
      </c>
      <c r="O1270" s="12">
        <v>670</v>
      </c>
      <c r="P1270" s="12">
        <v>0</v>
      </c>
      <c r="Q1270" s="17">
        <f t="shared" si="234"/>
        <v>670</v>
      </c>
      <c r="R1270" s="60" t="s">
        <v>711</v>
      </c>
      <c r="S1270" s="14" t="s">
        <v>3950</v>
      </c>
      <c r="U1270" s="38"/>
    </row>
    <row r="1271" spans="1:21" ht="12.75" customHeight="1">
      <c r="A1271" s="60">
        <v>55</v>
      </c>
      <c r="B1271" s="22" t="s">
        <v>5131</v>
      </c>
      <c r="C1271" s="13" t="s">
        <v>4013</v>
      </c>
      <c r="D1271" s="13" t="s">
        <v>4191</v>
      </c>
      <c r="E1271" s="13"/>
      <c r="F1271" s="13" t="s">
        <v>679</v>
      </c>
      <c r="G1271" s="13" t="s">
        <v>680</v>
      </c>
      <c r="H1271" s="13" t="s">
        <v>4192</v>
      </c>
      <c r="I1271" s="13">
        <v>83149461</v>
      </c>
      <c r="J1271" s="13" t="s">
        <v>241</v>
      </c>
      <c r="K1271" s="34">
        <v>18</v>
      </c>
      <c r="L1271" s="12">
        <v>930</v>
      </c>
      <c r="M1271" s="12">
        <v>0</v>
      </c>
      <c r="N1271" s="17">
        <f t="shared" si="233"/>
        <v>930</v>
      </c>
      <c r="O1271" s="12">
        <v>930</v>
      </c>
      <c r="P1271" s="12">
        <v>0</v>
      </c>
      <c r="Q1271" s="17">
        <f t="shared" si="234"/>
        <v>930</v>
      </c>
      <c r="R1271" s="60" t="s">
        <v>4072</v>
      </c>
      <c r="S1271" s="14" t="s">
        <v>3950</v>
      </c>
      <c r="U1271" s="38"/>
    </row>
    <row r="1272" spans="1:21" ht="12.75" customHeight="1">
      <c r="A1272" s="60">
        <v>56</v>
      </c>
      <c r="B1272" s="22" t="s">
        <v>5131</v>
      </c>
      <c r="C1272" s="13" t="s">
        <v>4013</v>
      </c>
      <c r="D1272" s="13" t="s">
        <v>4193</v>
      </c>
      <c r="E1272" s="13"/>
      <c r="F1272" s="13" t="s">
        <v>192</v>
      </c>
      <c r="G1272" s="13" t="s">
        <v>1307</v>
      </c>
      <c r="H1272" s="13" t="s">
        <v>4194</v>
      </c>
      <c r="I1272" s="13" t="s">
        <v>4195</v>
      </c>
      <c r="J1272" s="13" t="s">
        <v>241</v>
      </c>
      <c r="K1272" s="34">
        <v>4</v>
      </c>
      <c r="L1272" s="12">
        <v>1860</v>
      </c>
      <c r="M1272" s="12">
        <v>0</v>
      </c>
      <c r="N1272" s="17">
        <f>L1272+M1272</f>
        <v>1860</v>
      </c>
      <c r="O1272" s="12">
        <v>1860</v>
      </c>
      <c r="P1272" s="12">
        <v>0</v>
      </c>
      <c r="Q1272" s="17">
        <f>O1272+P1272</f>
        <v>1860</v>
      </c>
      <c r="R1272" s="60" t="s">
        <v>711</v>
      </c>
      <c r="S1272" s="14" t="s">
        <v>3950</v>
      </c>
      <c r="U1272" s="38"/>
    </row>
    <row r="1273" spans="1:21" ht="12.75" customHeight="1">
      <c r="A1273" s="60">
        <v>57</v>
      </c>
      <c r="B1273" s="22" t="s">
        <v>5131</v>
      </c>
      <c r="C1273" s="13" t="s">
        <v>1405</v>
      </c>
      <c r="D1273" s="13" t="s">
        <v>4196</v>
      </c>
      <c r="E1273" s="13" t="s">
        <v>4197</v>
      </c>
      <c r="F1273" s="13" t="s">
        <v>4029</v>
      </c>
      <c r="G1273" s="13" t="s">
        <v>4198</v>
      </c>
      <c r="H1273" s="13" t="s">
        <v>4199</v>
      </c>
      <c r="I1273" s="13" t="s">
        <v>4200</v>
      </c>
      <c r="J1273" s="13" t="s">
        <v>241</v>
      </c>
      <c r="K1273" s="34">
        <v>18</v>
      </c>
      <c r="L1273" s="12">
        <v>624</v>
      </c>
      <c r="M1273" s="12">
        <v>0</v>
      </c>
      <c r="N1273" s="17">
        <f>L1273+M1273</f>
        <v>624</v>
      </c>
      <c r="O1273" s="12">
        <v>624</v>
      </c>
      <c r="P1273" s="12">
        <v>0</v>
      </c>
      <c r="Q1273" s="17">
        <f>O1273+P1273</f>
        <v>624</v>
      </c>
      <c r="R1273" s="60" t="s">
        <v>711</v>
      </c>
      <c r="S1273" s="14" t="s">
        <v>3950</v>
      </c>
      <c r="U1273" s="38"/>
    </row>
    <row r="1274" spans="1:21" ht="12.75" customHeight="1">
      <c r="A1274" s="60">
        <v>58</v>
      </c>
      <c r="B1274" s="22" t="s">
        <v>5131</v>
      </c>
      <c r="C1274" s="13" t="s">
        <v>4013</v>
      </c>
      <c r="D1274" s="13" t="s">
        <v>4201</v>
      </c>
      <c r="E1274" s="13" t="s">
        <v>4202</v>
      </c>
      <c r="F1274" s="13" t="s">
        <v>4081</v>
      </c>
      <c r="G1274" s="13" t="s">
        <v>4203</v>
      </c>
      <c r="H1274" s="13" t="s">
        <v>4204</v>
      </c>
      <c r="I1274" s="13" t="s">
        <v>4205</v>
      </c>
      <c r="J1274" s="13" t="s">
        <v>241</v>
      </c>
      <c r="K1274" s="34">
        <v>1</v>
      </c>
      <c r="L1274" s="12">
        <v>4403</v>
      </c>
      <c r="M1274" s="12">
        <v>0</v>
      </c>
      <c r="N1274" s="17">
        <f>L1274+M1274</f>
        <v>4403</v>
      </c>
      <c r="O1274" s="12">
        <v>4403</v>
      </c>
      <c r="P1274" s="12">
        <v>0</v>
      </c>
      <c r="Q1274" s="17">
        <f>O1274+P1274</f>
        <v>4403</v>
      </c>
      <c r="R1274" s="60" t="s">
        <v>711</v>
      </c>
      <c r="S1274" s="14" t="s">
        <v>3950</v>
      </c>
      <c r="U1274" s="38"/>
    </row>
    <row r="1275" spans="1:21" ht="12.75" customHeight="1">
      <c r="A1275" s="60">
        <v>59</v>
      </c>
      <c r="B1275" s="22" t="s">
        <v>5131</v>
      </c>
      <c r="C1275" s="13" t="s">
        <v>1405</v>
      </c>
      <c r="D1275" s="13" t="s">
        <v>4206</v>
      </c>
      <c r="E1275" s="13"/>
      <c r="F1275" s="13" t="s">
        <v>4029</v>
      </c>
      <c r="G1275" s="13" t="s">
        <v>4207</v>
      </c>
      <c r="H1275" s="13" t="s">
        <v>4208</v>
      </c>
      <c r="I1275" s="13" t="s">
        <v>4209</v>
      </c>
      <c r="J1275" s="13" t="s">
        <v>241</v>
      </c>
      <c r="K1275" s="34">
        <v>5.0999999999999996</v>
      </c>
      <c r="L1275" s="12">
        <v>364</v>
      </c>
      <c r="M1275" s="12">
        <v>0</v>
      </c>
      <c r="N1275" s="17">
        <f t="shared" ref="N1275:N1289" si="235">L1275+M1275</f>
        <v>364</v>
      </c>
      <c r="O1275" s="12">
        <v>364</v>
      </c>
      <c r="P1275" s="12">
        <v>0</v>
      </c>
      <c r="Q1275" s="17">
        <f t="shared" ref="Q1275:Q1289" si="236">O1275+P1275</f>
        <v>364</v>
      </c>
      <c r="R1275" s="60" t="s">
        <v>711</v>
      </c>
      <c r="S1275" s="14" t="s">
        <v>3950</v>
      </c>
      <c r="U1275" s="38"/>
    </row>
    <row r="1276" spans="1:21" ht="12.75" customHeight="1">
      <c r="A1276" s="60">
        <v>60</v>
      </c>
      <c r="B1276" s="22" t="s">
        <v>5131</v>
      </c>
      <c r="C1276" s="13" t="s">
        <v>4142</v>
      </c>
      <c r="D1276" s="13" t="s">
        <v>4210</v>
      </c>
      <c r="E1276" s="13" t="s">
        <v>4211</v>
      </c>
      <c r="F1276" s="13" t="s">
        <v>4212</v>
      </c>
      <c r="G1276" s="13" t="s">
        <v>4213</v>
      </c>
      <c r="H1276" s="13" t="s">
        <v>4214</v>
      </c>
      <c r="I1276" s="13" t="s">
        <v>4215</v>
      </c>
      <c r="J1276" s="13" t="s">
        <v>241</v>
      </c>
      <c r="K1276" s="34">
        <v>24</v>
      </c>
      <c r="L1276" s="12">
        <v>17741</v>
      </c>
      <c r="M1276" s="12">
        <v>0</v>
      </c>
      <c r="N1276" s="17">
        <f t="shared" si="235"/>
        <v>17741</v>
      </c>
      <c r="O1276" s="12">
        <v>17741</v>
      </c>
      <c r="P1276" s="12">
        <v>0</v>
      </c>
      <c r="Q1276" s="17">
        <f t="shared" si="236"/>
        <v>17741</v>
      </c>
      <c r="R1276" s="60" t="s">
        <v>711</v>
      </c>
      <c r="S1276" s="14" t="s">
        <v>3950</v>
      </c>
      <c r="U1276" s="38"/>
    </row>
    <row r="1277" spans="1:21" ht="12.75" customHeight="1">
      <c r="A1277" s="60">
        <v>61</v>
      </c>
      <c r="B1277" s="22" t="s">
        <v>5131</v>
      </c>
      <c r="C1277" s="13" t="s">
        <v>4013</v>
      </c>
      <c r="D1277" s="13" t="s">
        <v>5137</v>
      </c>
      <c r="E1277" s="13" t="s">
        <v>4216</v>
      </c>
      <c r="F1277" s="13" t="s">
        <v>4138</v>
      </c>
      <c r="G1277" s="13" t="s">
        <v>4139</v>
      </c>
      <c r="H1277" s="13" t="s">
        <v>4217</v>
      </c>
      <c r="I1277" s="13" t="s">
        <v>4218</v>
      </c>
      <c r="J1277" s="13" t="s">
        <v>241</v>
      </c>
      <c r="K1277" s="34">
        <v>1</v>
      </c>
      <c r="L1277" s="12">
        <v>1020</v>
      </c>
      <c r="M1277" s="12">
        <v>0</v>
      </c>
      <c r="N1277" s="17">
        <f t="shared" si="235"/>
        <v>1020</v>
      </c>
      <c r="O1277" s="12">
        <v>1020</v>
      </c>
      <c r="P1277" s="12">
        <v>0</v>
      </c>
      <c r="Q1277" s="17">
        <f t="shared" si="236"/>
        <v>1020</v>
      </c>
      <c r="R1277" s="60" t="s">
        <v>711</v>
      </c>
      <c r="S1277" s="14" t="s">
        <v>3950</v>
      </c>
      <c r="U1277" s="38"/>
    </row>
    <row r="1278" spans="1:21" ht="12.75" customHeight="1">
      <c r="A1278" s="60">
        <v>62</v>
      </c>
      <c r="B1278" s="22" t="s">
        <v>5131</v>
      </c>
      <c r="C1278" s="13" t="s">
        <v>4013</v>
      </c>
      <c r="D1278" s="13" t="s">
        <v>4219</v>
      </c>
      <c r="E1278" s="13">
        <v>125</v>
      </c>
      <c r="F1278" s="13" t="s">
        <v>4220</v>
      </c>
      <c r="G1278" s="13" t="s">
        <v>4221</v>
      </c>
      <c r="H1278" s="13" t="s">
        <v>4222</v>
      </c>
      <c r="I1278" s="13" t="s">
        <v>4223</v>
      </c>
      <c r="J1278" s="13" t="s">
        <v>241</v>
      </c>
      <c r="K1278" s="34">
        <v>1</v>
      </c>
      <c r="L1278" s="12">
        <v>596</v>
      </c>
      <c r="M1278" s="12">
        <v>0</v>
      </c>
      <c r="N1278" s="17">
        <f t="shared" si="235"/>
        <v>596</v>
      </c>
      <c r="O1278" s="12">
        <v>596</v>
      </c>
      <c r="P1278" s="12">
        <v>0</v>
      </c>
      <c r="Q1278" s="17">
        <f t="shared" si="236"/>
        <v>596</v>
      </c>
      <c r="R1278" s="60" t="s">
        <v>711</v>
      </c>
      <c r="S1278" s="14" t="s">
        <v>3950</v>
      </c>
      <c r="U1278" s="38"/>
    </row>
    <row r="1279" spans="1:21" ht="12.75" customHeight="1">
      <c r="A1279" s="60">
        <v>63</v>
      </c>
      <c r="B1279" s="22" t="s">
        <v>5131</v>
      </c>
      <c r="C1279" s="13" t="s">
        <v>4013</v>
      </c>
      <c r="D1279" s="13" t="s">
        <v>4224</v>
      </c>
      <c r="E1279" s="13"/>
      <c r="F1279" s="13" t="s">
        <v>4029</v>
      </c>
      <c r="G1279" s="13" t="s">
        <v>4225</v>
      </c>
      <c r="H1279" s="13" t="s">
        <v>4226</v>
      </c>
      <c r="I1279" s="13" t="s">
        <v>4227</v>
      </c>
      <c r="J1279" s="13" t="s">
        <v>241</v>
      </c>
      <c r="K1279" s="34">
        <v>2</v>
      </c>
      <c r="L1279" s="12">
        <v>3088</v>
      </c>
      <c r="M1279" s="12">
        <v>0</v>
      </c>
      <c r="N1279" s="17">
        <f t="shared" si="235"/>
        <v>3088</v>
      </c>
      <c r="O1279" s="12">
        <v>3088</v>
      </c>
      <c r="P1279" s="12">
        <v>0</v>
      </c>
      <c r="Q1279" s="17">
        <f t="shared" si="236"/>
        <v>3088</v>
      </c>
      <c r="R1279" s="60" t="s">
        <v>711</v>
      </c>
      <c r="S1279" s="14" t="s">
        <v>3950</v>
      </c>
      <c r="U1279" s="38"/>
    </row>
    <row r="1280" spans="1:21" ht="12.75" customHeight="1">
      <c r="A1280" s="60">
        <v>64</v>
      </c>
      <c r="B1280" s="22" t="s">
        <v>5131</v>
      </c>
      <c r="C1280" s="13" t="s">
        <v>4228</v>
      </c>
      <c r="D1280" s="13" t="s">
        <v>4229</v>
      </c>
      <c r="E1280" s="13" t="s">
        <v>4230</v>
      </c>
      <c r="F1280" s="13" t="s">
        <v>4029</v>
      </c>
      <c r="G1280" s="13" t="s">
        <v>4231</v>
      </c>
      <c r="H1280" s="13" t="s">
        <v>4232</v>
      </c>
      <c r="I1280" s="13" t="s">
        <v>4233</v>
      </c>
      <c r="J1280" s="13" t="s">
        <v>241</v>
      </c>
      <c r="K1280" s="34">
        <v>32</v>
      </c>
      <c r="L1280" s="12">
        <v>340</v>
      </c>
      <c r="M1280" s="12">
        <v>0</v>
      </c>
      <c r="N1280" s="17">
        <f t="shared" si="235"/>
        <v>340</v>
      </c>
      <c r="O1280" s="12">
        <v>340</v>
      </c>
      <c r="P1280" s="12">
        <v>0</v>
      </c>
      <c r="Q1280" s="17">
        <f t="shared" si="236"/>
        <v>340</v>
      </c>
      <c r="R1280" s="60" t="s">
        <v>711</v>
      </c>
      <c r="S1280" s="14" t="s">
        <v>3950</v>
      </c>
      <c r="U1280" s="38"/>
    </row>
    <row r="1281" spans="1:21" ht="12.75" customHeight="1">
      <c r="A1281" s="60">
        <v>65</v>
      </c>
      <c r="B1281" s="22" t="s">
        <v>5131</v>
      </c>
      <c r="C1281" s="13" t="s">
        <v>4013</v>
      </c>
      <c r="D1281" s="13" t="s">
        <v>4234</v>
      </c>
      <c r="E1281" s="13"/>
      <c r="F1281" s="13" t="s">
        <v>4029</v>
      </c>
      <c r="G1281" s="13" t="s">
        <v>4225</v>
      </c>
      <c r="H1281" s="13" t="s">
        <v>4226</v>
      </c>
      <c r="I1281" s="13" t="s">
        <v>4227</v>
      </c>
      <c r="J1281" s="13" t="s">
        <v>241</v>
      </c>
      <c r="K1281" s="34">
        <v>2</v>
      </c>
      <c r="L1281" s="12">
        <v>3088</v>
      </c>
      <c r="M1281" s="12">
        <v>0</v>
      </c>
      <c r="N1281" s="17">
        <f t="shared" si="235"/>
        <v>3088</v>
      </c>
      <c r="O1281" s="12">
        <v>3088</v>
      </c>
      <c r="P1281" s="12">
        <v>0</v>
      </c>
      <c r="Q1281" s="17">
        <f t="shared" si="236"/>
        <v>3088</v>
      </c>
      <c r="R1281" s="60" t="s">
        <v>711</v>
      </c>
      <c r="S1281" s="14" t="s">
        <v>3950</v>
      </c>
      <c r="U1281" s="38"/>
    </row>
    <row r="1282" spans="1:21" ht="12.75" customHeight="1">
      <c r="A1282" s="60">
        <v>66</v>
      </c>
      <c r="B1282" s="22" t="s">
        <v>5131</v>
      </c>
      <c r="C1282" s="13" t="s">
        <v>4235</v>
      </c>
      <c r="D1282" s="13" t="s">
        <v>4225</v>
      </c>
      <c r="E1282" s="13" t="s">
        <v>4236</v>
      </c>
      <c r="F1282" s="13" t="s">
        <v>4029</v>
      </c>
      <c r="G1282" s="13" t="s">
        <v>4225</v>
      </c>
      <c r="H1282" s="13" t="s">
        <v>4237</v>
      </c>
      <c r="I1282" s="13" t="s">
        <v>4238</v>
      </c>
      <c r="J1282" s="13" t="s">
        <v>241</v>
      </c>
      <c r="K1282" s="34">
        <v>25</v>
      </c>
      <c r="L1282" s="12">
        <v>428</v>
      </c>
      <c r="M1282" s="12">
        <v>0</v>
      </c>
      <c r="N1282" s="17">
        <f t="shared" si="235"/>
        <v>428</v>
      </c>
      <c r="O1282" s="12">
        <v>428</v>
      </c>
      <c r="P1282" s="12">
        <v>0</v>
      </c>
      <c r="Q1282" s="17">
        <f t="shared" si="236"/>
        <v>428</v>
      </c>
      <c r="R1282" s="60" t="s">
        <v>711</v>
      </c>
      <c r="S1282" s="14" t="s">
        <v>3950</v>
      </c>
      <c r="U1282" s="38"/>
    </row>
    <row r="1283" spans="1:21" ht="12.75" customHeight="1">
      <c r="A1283" s="60">
        <v>67</v>
      </c>
      <c r="B1283" s="22" t="s">
        <v>5131</v>
      </c>
      <c r="C1283" s="13" t="s">
        <v>1405</v>
      </c>
      <c r="D1283" s="13" t="s">
        <v>4239</v>
      </c>
      <c r="E1283" s="13" t="s">
        <v>4240</v>
      </c>
      <c r="F1283" s="13" t="s">
        <v>4029</v>
      </c>
      <c r="G1283" s="13" t="s">
        <v>4030</v>
      </c>
      <c r="H1283" s="13" t="s">
        <v>4241</v>
      </c>
      <c r="I1283" s="13" t="s">
        <v>4242</v>
      </c>
      <c r="J1283" s="13" t="s">
        <v>241</v>
      </c>
      <c r="K1283" s="34">
        <v>16</v>
      </c>
      <c r="L1283" s="12">
        <v>560</v>
      </c>
      <c r="M1283" s="12">
        <v>0</v>
      </c>
      <c r="N1283" s="17">
        <f t="shared" si="235"/>
        <v>560</v>
      </c>
      <c r="O1283" s="12">
        <v>560</v>
      </c>
      <c r="P1283" s="12">
        <v>0</v>
      </c>
      <c r="Q1283" s="17">
        <f t="shared" si="236"/>
        <v>560</v>
      </c>
      <c r="R1283" s="60" t="s">
        <v>711</v>
      </c>
      <c r="S1283" s="14" t="s">
        <v>3950</v>
      </c>
      <c r="U1283" s="38"/>
    </row>
    <row r="1284" spans="1:21" ht="12.75" customHeight="1">
      <c r="A1284" s="60">
        <v>68</v>
      </c>
      <c r="B1284" s="22" t="s">
        <v>5131</v>
      </c>
      <c r="C1284" s="13" t="s">
        <v>4228</v>
      </c>
      <c r="D1284" s="13" t="s">
        <v>4243</v>
      </c>
      <c r="E1284" s="13" t="s">
        <v>4244</v>
      </c>
      <c r="F1284" s="13" t="s">
        <v>4029</v>
      </c>
      <c r="G1284" s="13" t="s">
        <v>4030</v>
      </c>
      <c r="H1284" s="13" t="s">
        <v>4245</v>
      </c>
      <c r="I1284" s="13" t="s">
        <v>4246</v>
      </c>
      <c r="J1284" s="13" t="s">
        <v>241</v>
      </c>
      <c r="K1284" s="34">
        <v>10</v>
      </c>
      <c r="L1284" s="12">
        <v>201</v>
      </c>
      <c r="M1284" s="12">
        <v>0</v>
      </c>
      <c r="N1284" s="17">
        <f t="shared" si="235"/>
        <v>201</v>
      </c>
      <c r="O1284" s="12">
        <v>201</v>
      </c>
      <c r="P1284" s="12">
        <v>0</v>
      </c>
      <c r="Q1284" s="17">
        <f t="shared" si="236"/>
        <v>201</v>
      </c>
      <c r="R1284" s="60" t="s">
        <v>711</v>
      </c>
      <c r="S1284" s="14" t="s">
        <v>3950</v>
      </c>
      <c r="U1284" s="38"/>
    </row>
    <row r="1285" spans="1:21" ht="12.75" customHeight="1">
      <c r="A1285" s="60">
        <v>69</v>
      </c>
      <c r="B1285" s="22" t="s">
        <v>5131</v>
      </c>
      <c r="C1285" s="13" t="s">
        <v>4247</v>
      </c>
      <c r="D1285" s="13" t="s">
        <v>4248</v>
      </c>
      <c r="E1285" s="13" t="s">
        <v>4249</v>
      </c>
      <c r="F1285" s="13" t="s">
        <v>4029</v>
      </c>
      <c r="G1285" s="13" t="s">
        <v>4250</v>
      </c>
      <c r="H1285" s="13" t="s">
        <v>4251</v>
      </c>
      <c r="I1285" s="13" t="s">
        <v>4252</v>
      </c>
      <c r="J1285" s="13" t="s">
        <v>241</v>
      </c>
      <c r="K1285" s="34">
        <v>10</v>
      </c>
      <c r="L1285" s="12">
        <v>216</v>
      </c>
      <c r="M1285" s="12">
        <v>0</v>
      </c>
      <c r="N1285" s="17">
        <f t="shared" si="235"/>
        <v>216</v>
      </c>
      <c r="O1285" s="12">
        <v>216</v>
      </c>
      <c r="P1285" s="12">
        <v>0</v>
      </c>
      <c r="Q1285" s="17">
        <f t="shared" si="236"/>
        <v>216</v>
      </c>
      <c r="R1285" s="60" t="s">
        <v>711</v>
      </c>
      <c r="S1285" s="14" t="s">
        <v>3950</v>
      </c>
      <c r="U1285" s="38"/>
    </row>
    <row r="1286" spans="1:21" ht="12.75" customHeight="1">
      <c r="A1286" s="60">
        <v>70</v>
      </c>
      <c r="B1286" s="22" t="s">
        <v>5131</v>
      </c>
      <c r="C1286" s="13" t="s">
        <v>4253</v>
      </c>
      <c r="D1286" s="13" t="s">
        <v>4254</v>
      </c>
      <c r="E1286" s="13" t="s">
        <v>4255</v>
      </c>
      <c r="F1286" s="13" t="s">
        <v>4029</v>
      </c>
      <c r="G1286" s="13" t="s">
        <v>4256</v>
      </c>
      <c r="H1286" s="13" t="s">
        <v>4257</v>
      </c>
      <c r="I1286" s="13" t="s">
        <v>4258</v>
      </c>
      <c r="J1286" s="13" t="s">
        <v>241</v>
      </c>
      <c r="K1286" s="34">
        <v>10</v>
      </c>
      <c r="L1286" s="12">
        <v>668</v>
      </c>
      <c r="M1286" s="12">
        <v>0</v>
      </c>
      <c r="N1286" s="17">
        <f t="shared" si="235"/>
        <v>668</v>
      </c>
      <c r="O1286" s="12">
        <v>668</v>
      </c>
      <c r="P1286" s="12">
        <v>0</v>
      </c>
      <c r="Q1286" s="17">
        <f t="shared" si="236"/>
        <v>668</v>
      </c>
      <c r="R1286" s="60" t="s">
        <v>711</v>
      </c>
      <c r="S1286" s="14" t="s">
        <v>3950</v>
      </c>
      <c r="U1286" s="38"/>
    </row>
    <row r="1287" spans="1:21" ht="12.75" customHeight="1">
      <c r="A1287" s="60">
        <v>71</v>
      </c>
      <c r="B1287" s="22" t="s">
        <v>5131</v>
      </c>
      <c r="C1287" s="13" t="s">
        <v>4013</v>
      </c>
      <c r="D1287" s="13" t="s">
        <v>4259</v>
      </c>
      <c r="E1287" s="13"/>
      <c r="F1287" s="13" t="s">
        <v>4029</v>
      </c>
      <c r="G1287" s="13" t="s">
        <v>4260</v>
      </c>
      <c r="H1287" s="13" t="s">
        <v>4261</v>
      </c>
      <c r="I1287" s="13" t="s">
        <v>4262</v>
      </c>
      <c r="J1287" s="13" t="s">
        <v>241</v>
      </c>
      <c r="K1287" s="34">
        <v>2</v>
      </c>
      <c r="L1287" s="12">
        <v>1628</v>
      </c>
      <c r="M1287" s="12">
        <v>0</v>
      </c>
      <c r="N1287" s="17">
        <f t="shared" si="235"/>
        <v>1628</v>
      </c>
      <c r="O1287" s="12">
        <v>1628</v>
      </c>
      <c r="P1287" s="12">
        <v>0</v>
      </c>
      <c r="Q1287" s="17">
        <f t="shared" si="236"/>
        <v>1628</v>
      </c>
      <c r="R1287" s="60" t="s">
        <v>711</v>
      </c>
      <c r="S1287" s="14" t="s">
        <v>3950</v>
      </c>
      <c r="U1287" s="38"/>
    </row>
    <row r="1288" spans="1:21" ht="12.75" customHeight="1">
      <c r="A1288" s="60">
        <v>72</v>
      </c>
      <c r="B1288" s="22" t="s">
        <v>5131</v>
      </c>
      <c r="C1288" s="13" t="s">
        <v>4013</v>
      </c>
      <c r="D1288" s="13" t="s">
        <v>4259</v>
      </c>
      <c r="E1288" s="13"/>
      <c r="F1288" s="13" t="s">
        <v>4029</v>
      </c>
      <c r="G1288" s="13" t="s">
        <v>4259</v>
      </c>
      <c r="H1288" s="13" t="s">
        <v>4263</v>
      </c>
      <c r="I1288" s="13" t="s">
        <v>4264</v>
      </c>
      <c r="J1288" s="13" t="s">
        <v>241</v>
      </c>
      <c r="K1288" s="34">
        <v>2</v>
      </c>
      <c r="L1288" s="12">
        <v>5312</v>
      </c>
      <c r="M1288" s="12">
        <v>0</v>
      </c>
      <c r="N1288" s="17">
        <f t="shared" si="235"/>
        <v>5312</v>
      </c>
      <c r="O1288" s="12">
        <v>5312</v>
      </c>
      <c r="P1288" s="12">
        <v>0</v>
      </c>
      <c r="Q1288" s="17">
        <f t="shared" si="236"/>
        <v>5312</v>
      </c>
      <c r="R1288" s="60" t="s">
        <v>711</v>
      </c>
      <c r="S1288" s="14" t="s">
        <v>3950</v>
      </c>
      <c r="U1288" s="38"/>
    </row>
    <row r="1289" spans="1:21" ht="12.75" customHeight="1">
      <c r="A1289" s="60">
        <v>73</v>
      </c>
      <c r="B1289" s="22" t="s">
        <v>5131</v>
      </c>
      <c r="C1289" s="13" t="s">
        <v>1405</v>
      </c>
      <c r="D1289" s="13" t="s">
        <v>4265</v>
      </c>
      <c r="E1289" s="13"/>
      <c r="F1289" s="13" t="s">
        <v>4112</v>
      </c>
      <c r="G1289" s="13" t="s">
        <v>4266</v>
      </c>
      <c r="H1289" s="13" t="s">
        <v>4267</v>
      </c>
      <c r="I1289" s="13">
        <v>96789868</v>
      </c>
      <c r="J1289" s="13" t="s">
        <v>241</v>
      </c>
      <c r="K1289" s="34">
        <v>4</v>
      </c>
      <c r="L1289" s="12">
        <v>116</v>
      </c>
      <c r="M1289" s="12">
        <v>0</v>
      </c>
      <c r="N1289" s="17">
        <f t="shared" si="235"/>
        <v>116</v>
      </c>
      <c r="O1289" s="12">
        <v>116</v>
      </c>
      <c r="P1289" s="12">
        <v>0</v>
      </c>
      <c r="Q1289" s="17">
        <f t="shared" si="236"/>
        <v>116</v>
      </c>
      <c r="R1289" s="60" t="s">
        <v>607</v>
      </c>
      <c r="S1289" s="14" t="s">
        <v>3950</v>
      </c>
      <c r="U1289" s="38"/>
    </row>
    <row r="1290" spans="1:21" ht="12.75" customHeight="1">
      <c r="A1290" s="60">
        <v>74</v>
      </c>
      <c r="B1290" s="22" t="s">
        <v>5131</v>
      </c>
      <c r="C1290" s="23" t="s">
        <v>4268</v>
      </c>
      <c r="D1290" s="23" t="s">
        <v>4269</v>
      </c>
      <c r="E1290" s="23"/>
      <c r="F1290" s="23" t="s">
        <v>4112</v>
      </c>
      <c r="G1290" s="23" t="s">
        <v>4266</v>
      </c>
      <c r="H1290" s="23" t="s">
        <v>4270</v>
      </c>
      <c r="I1290" s="23">
        <v>96789872</v>
      </c>
      <c r="J1290" s="23" t="s">
        <v>241</v>
      </c>
      <c r="K1290" s="34">
        <v>6</v>
      </c>
      <c r="L1290" s="24">
        <v>884</v>
      </c>
      <c r="M1290" s="12">
        <v>0</v>
      </c>
      <c r="N1290" s="17">
        <f>L1290+M1290</f>
        <v>884</v>
      </c>
      <c r="O1290" s="24">
        <v>884</v>
      </c>
      <c r="P1290" s="12">
        <v>0</v>
      </c>
      <c r="Q1290" s="17">
        <f>O1290+P1290</f>
        <v>884</v>
      </c>
      <c r="R1290" s="60" t="s">
        <v>607</v>
      </c>
      <c r="S1290" s="14" t="s">
        <v>3950</v>
      </c>
      <c r="U1290" s="38"/>
    </row>
    <row r="1291" spans="1:21" ht="12.75" customHeight="1">
      <c r="A1291" s="60">
        <v>75</v>
      </c>
      <c r="B1291" s="22" t="s">
        <v>5131</v>
      </c>
      <c r="C1291" s="23" t="s">
        <v>4013</v>
      </c>
      <c r="D1291" s="23" t="s">
        <v>4271</v>
      </c>
      <c r="E1291" s="23"/>
      <c r="F1291" s="23" t="s">
        <v>4112</v>
      </c>
      <c r="G1291" s="23" t="s">
        <v>4272</v>
      </c>
      <c r="H1291" s="23" t="s">
        <v>4273</v>
      </c>
      <c r="I1291" s="23">
        <v>97105919</v>
      </c>
      <c r="J1291" s="23" t="s">
        <v>241</v>
      </c>
      <c r="K1291" s="34">
        <v>5</v>
      </c>
      <c r="L1291" s="24">
        <v>1076</v>
      </c>
      <c r="M1291" s="12">
        <v>0</v>
      </c>
      <c r="N1291" s="17">
        <f>L1291+M1291</f>
        <v>1076</v>
      </c>
      <c r="O1291" s="24">
        <v>1076</v>
      </c>
      <c r="P1291" s="12">
        <v>0</v>
      </c>
      <c r="Q1291" s="17">
        <f>O1291+P1291</f>
        <v>1076</v>
      </c>
      <c r="R1291" s="60" t="s">
        <v>607</v>
      </c>
      <c r="S1291" s="14" t="s">
        <v>3950</v>
      </c>
      <c r="U1291" s="38"/>
    </row>
    <row r="1292" spans="1:21" ht="12.75" customHeight="1">
      <c r="A1292" s="60">
        <v>76</v>
      </c>
      <c r="B1292" s="22" t="s">
        <v>5131</v>
      </c>
      <c r="C1292" s="23" t="s">
        <v>4013</v>
      </c>
      <c r="D1292" s="23" t="s">
        <v>4274</v>
      </c>
      <c r="E1292" s="23" t="s">
        <v>4275</v>
      </c>
      <c r="F1292" s="23" t="s">
        <v>4106</v>
      </c>
      <c r="G1292" s="23" t="s">
        <v>4107</v>
      </c>
      <c r="H1292" s="23" t="s">
        <v>4276</v>
      </c>
      <c r="I1292" s="23">
        <v>55226455</v>
      </c>
      <c r="J1292" s="23" t="s">
        <v>241</v>
      </c>
      <c r="K1292" s="34">
        <v>1</v>
      </c>
      <c r="L1292" s="24">
        <v>364</v>
      </c>
      <c r="M1292" s="12">
        <v>0</v>
      </c>
      <c r="N1292" s="17">
        <f>L1292+M1292</f>
        <v>364</v>
      </c>
      <c r="O1292" s="24">
        <v>364</v>
      </c>
      <c r="P1292" s="12">
        <v>0</v>
      </c>
      <c r="Q1292" s="17">
        <f>O1292+P1292</f>
        <v>364</v>
      </c>
      <c r="R1292" s="60" t="s">
        <v>711</v>
      </c>
      <c r="S1292" s="14" t="s">
        <v>3950</v>
      </c>
      <c r="U1292" s="38"/>
    </row>
    <row r="1293" spans="1:21" ht="12.75" customHeight="1">
      <c r="A1293" s="60">
        <v>77</v>
      </c>
      <c r="B1293" s="22" t="s">
        <v>5131</v>
      </c>
      <c r="C1293" s="23" t="s">
        <v>4277</v>
      </c>
      <c r="D1293" s="23" t="s">
        <v>4278</v>
      </c>
      <c r="E1293" s="23"/>
      <c r="F1293" s="23" t="s">
        <v>4045</v>
      </c>
      <c r="G1293" s="23" t="s">
        <v>4279</v>
      </c>
      <c r="H1293" s="23" t="s">
        <v>4280</v>
      </c>
      <c r="I1293" s="23" t="s">
        <v>4281</v>
      </c>
      <c r="J1293" s="23" t="s">
        <v>241</v>
      </c>
      <c r="K1293" s="34">
        <v>11</v>
      </c>
      <c r="L1293" s="24">
        <v>1002</v>
      </c>
      <c r="M1293" s="12">
        <v>0</v>
      </c>
      <c r="N1293" s="17">
        <f>L1293+M1293</f>
        <v>1002</v>
      </c>
      <c r="O1293" s="24">
        <v>1002</v>
      </c>
      <c r="P1293" s="12">
        <v>0</v>
      </c>
      <c r="Q1293" s="17">
        <f>O1293+P1293</f>
        <v>1002</v>
      </c>
      <c r="R1293" s="60" t="s">
        <v>711</v>
      </c>
      <c r="S1293" s="14" t="s">
        <v>3950</v>
      </c>
      <c r="U1293" s="38"/>
    </row>
    <row r="1294" spans="1:21" ht="12.75" customHeight="1">
      <c r="A1294" s="380"/>
      <c r="B1294" s="381"/>
      <c r="C1294" s="381"/>
      <c r="D1294" s="381"/>
      <c r="E1294" s="381"/>
      <c r="F1294" s="381"/>
      <c r="G1294" s="381"/>
      <c r="H1294" s="381"/>
      <c r="I1294" s="381"/>
      <c r="J1294" s="381"/>
      <c r="K1294" s="382"/>
      <c r="L1294" s="18">
        <f t="shared" ref="L1294:Q1294" si="237">SUM(L1217:L1293)</f>
        <v>253054</v>
      </c>
      <c r="M1294" s="18">
        <f t="shared" si="237"/>
        <v>36</v>
      </c>
      <c r="N1294" s="18">
        <f t="shared" si="237"/>
        <v>253090</v>
      </c>
      <c r="O1294" s="18">
        <f t="shared" si="237"/>
        <v>253054</v>
      </c>
      <c r="P1294" s="18">
        <f t="shared" si="237"/>
        <v>36</v>
      </c>
      <c r="Q1294" s="18">
        <f t="shared" si="237"/>
        <v>253090</v>
      </c>
      <c r="R1294" s="70"/>
      <c r="U1294" s="38"/>
    </row>
    <row r="1295" spans="1:21" ht="36" customHeight="1">
      <c r="A1295" s="368"/>
      <c r="B1295" s="368"/>
      <c r="C1295" s="368"/>
      <c r="D1295" s="368"/>
      <c r="E1295" s="368"/>
      <c r="F1295" s="368"/>
      <c r="G1295" s="368"/>
      <c r="H1295" s="368"/>
      <c r="I1295" s="368"/>
      <c r="J1295" s="368"/>
      <c r="K1295" s="368"/>
      <c r="L1295" s="368"/>
      <c r="M1295" s="368"/>
      <c r="N1295" s="368"/>
      <c r="O1295" s="368"/>
      <c r="P1295" s="368"/>
      <c r="Q1295" s="368"/>
      <c r="U1295" s="38"/>
    </row>
    <row r="1296" spans="1:21" ht="32.1" customHeight="1">
      <c r="A1296" s="55" t="s">
        <v>5027</v>
      </c>
      <c r="B1296" s="374" t="s">
        <v>4282</v>
      </c>
      <c r="C1296" s="375"/>
      <c r="D1296" s="375"/>
      <c r="E1296" s="375"/>
      <c r="F1296" s="375"/>
      <c r="G1296" s="375"/>
      <c r="H1296" s="375"/>
      <c r="I1296" s="375"/>
      <c r="J1296" s="375"/>
      <c r="K1296" s="376"/>
      <c r="L1296" s="377" t="s">
        <v>450</v>
      </c>
      <c r="M1296" s="377"/>
      <c r="N1296" s="377"/>
      <c r="O1296" s="377" t="s">
        <v>451</v>
      </c>
      <c r="P1296" s="377"/>
      <c r="Q1296" s="377"/>
      <c r="R1296" s="378" t="s">
        <v>20</v>
      </c>
      <c r="U1296" s="38"/>
    </row>
    <row r="1297" spans="1:21" ht="42" customHeight="1">
      <c r="A1297" s="56" t="s">
        <v>7</v>
      </c>
      <c r="B1297" s="57" t="s">
        <v>29</v>
      </c>
      <c r="C1297" s="57" t="s">
        <v>4</v>
      </c>
      <c r="D1297" s="58" t="s">
        <v>5</v>
      </c>
      <c r="E1297" s="58" t="s">
        <v>6</v>
      </c>
      <c r="F1297" s="58" t="s">
        <v>8</v>
      </c>
      <c r="G1297" s="58" t="s">
        <v>9</v>
      </c>
      <c r="H1297" s="58" t="s">
        <v>22</v>
      </c>
      <c r="I1297" s="58" t="s">
        <v>10</v>
      </c>
      <c r="J1297" s="58" t="s">
        <v>11</v>
      </c>
      <c r="K1297" s="56" t="s">
        <v>12</v>
      </c>
      <c r="L1297" s="62" t="s">
        <v>13</v>
      </c>
      <c r="M1297" s="56" t="s">
        <v>14</v>
      </c>
      <c r="N1297" s="56" t="s">
        <v>3</v>
      </c>
      <c r="O1297" s="62" t="s">
        <v>13</v>
      </c>
      <c r="P1297" s="56" t="s">
        <v>14</v>
      </c>
      <c r="Q1297" s="56" t="s">
        <v>3</v>
      </c>
      <c r="R1297" s="379"/>
      <c r="U1297" s="38"/>
    </row>
    <row r="1298" spans="1:21" ht="12.75" customHeight="1">
      <c r="A1298" s="60">
        <v>1</v>
      </c>
      <c r="B1298" s="13" t="s">
        <v>4283</v>
      </c>
      <c r="C1298" s="13" t="s">
        <v>1162</v>
      </c>
      <c r="D1298" s="13" t="s">
        <v>4284</v>
      </c>
      <c r="E1298" s="13">
        <v>44</v>
      </c>
      <c r="F1298" s="13" t="s">
        <v>519</v>
      </c>
      <c r="G1298" s="13" t="s">
        <v>520</v>
      </c>
      <c r="H1298" s="13" t="s">
        <v>4285</v>
      </c>
      <c r="I1298" s="13" t="s">
        <v>4286</v>
      </c>
      <c r="J1298" s="13" t="s">
        <v>241</v>
      </c>
      <c r="K1298" s="34">
        <v>15</v>
      </c>
      <c r="L1298" s="12">
        <v>15394</v>
      </c>
      <c r="M1298" s="12">
        <v>0</v>
      </c>
      <c r="N1298" s="17">
        <f>L1298+M1298</f>
        <v>15394</v>
      </c>
      <c r="O1298" s="12">
        <v>15394</v>
      </c>
      <c r="P1298" s="12">
        <v>0</v>
      </c>
      <c r="Q1298" s="17">
        <f>O1298+P1298</f>
        <v>15394</v>
      </c>
      <c r="R1298" s="60" t="s">
        <v>711</v>
      </c>
      <c r="S1298" s="14" t="s">
        <v>3950</v>
      </c>
      <c r="U1298" s="38"/>
    </row>
    <row r="1299" spans="1:21" ht="12.75" customHeight="1">
      <c r="A1299" s="60">
        <v>2</v>
      </c>
      <c r="B1299" s="13" t="s">
        <v>4283</v>
      </c>
      <c r="C1299" s="13" t="s">
        <v>1162</v>
      </c>
      <c r="D1299" s="13" t="s">
        <v>4287</v>
      </c>
      <c r="E1299" s="13"/>
      <c r="F1299" s="13" t="s">
        <v>514</v>
      </c>
      <c r="G1299" s="13" t="s">
        <v>515</v>
      </c>
      <c r="H1299" s="13" t="s">
        <v>4288</v>
      </c>
      <c r="I1299" s="13" t="s">
        <v>4289</v>
      </c>
      <c r="J1299" s="13" t="s">
        <v>241</v>
      </c>
      <c r="K1299" s="34">
        <v>22</v>
      </c>
      <c r="L1299" s="12">
        <v>4027</v>
      </c>
      <c r="M1299" s="12">
        <v>0</v>
      </c>
      <c r="N1299" s="17">
        <f t="shared" ref="N1299:N1305" si="238">L1299+M1299</f>
        <v>4027</v>
      </c>
      <c r="O1299" s="12">
        <v>4027</v>
      </c>
      <c r="P1299" s="12">
        <v>0</v>
      </c>
      <c r="Q1299" s="17">
        <f t="shared" ref="Q1299:Q1305" si="239">O1299+P1299</f>
        <v>4027</v>
      </c>
      <c r="R1299" s="60" t="s">
        <v>711</v>
      </c>
      <c r="S1299" s="14" t="s">
        <v>3950</v>
      </c>
      <c r="U1299" s="38"/>
    </row>
    <row r="1300" spans="1:21" ht="12.75" customHeight="1">
      <c r="A1300" s="60">
        <v>3</v>
      </c>
      <c r="B1300" s="13" t="s">
        <v>4283</v>
      </c>
      <c r="C1300" s="13" t="s">
        <v>4290</v>
      </c>
      <c r="D1300" s="13" t="s">
        <v>4291</v>
      </c>
      <c r="E1300" s="13">
        <v>6</v>
      </c>
      <c r="F1300" s="13" t="s">
        <v>4292</v>
      </c>
      <c r="G1300" s="13" t="s">
        <v>4293</v>
      </c>
      <c r="H1300" s="13" t="s">
        <v>4294</v>
      </c>
      <c r="I1300" s="13" t="s">
        <v>4295</v>
      </c>
      <c r="J1300" s="13" t="s">
        <v>241</v>
      </c>
      <c r="K1300" s="34">
        <v>22</v>
      </c>
      <c r="L1300" s="12">
        <v>3031</v>
      </c>
      <c r="M1300" s="12">
        <v>0</v>
      </c>
      <c r="N1300" s="17">
        <f t="shared" si="238"/>
        <v>3031</v>
      </c>
      <c r="O1300" s="12">
        <v>3031</v>
      </c>
      <c r="P1300" s="12">
        <v>0</v>
      </c>
      <c r="Q1300" s="17">
        <f t="shared" si="239"/>
        <v>3031</v>
      </c>
      <c r="R1300" s="60" t="s">
        <v>711</v>
      </c>
      <c r="S1300" s="14" t="s">
        <v>3950</v>
      </c>
      <c r="U1300" s="38"/>
    </row>
    <row r="1301" spans="1:21" ht="12.75" customHeight="1">
      <c r="A1301" s="60">
        <v>4</v>
      </c>
      <c r="B1301" s="13" t="s">
        <v>4283</v>
      </c>
      <c r="C1301" s="13" t="s">
        <v>4296</v>
      </c>
      <c r="D1301" s="13" t="s">
        <v>4297</v>
      </c>
      <c r="E1301" s="13"/>
      <c r="F1301" s="13" t="s">
        <v>4298</v>
      </c>
      <c r="G1301" s="13" t="s">
        <v>4299</v>
      </c>
      <c r="H1301" s="13" t="s">
        <v>4300</v>
      </c>
      <c r="I1301" s="13" t="s">
        <v>4301</v>
      </c>
      <c r="J1301" s="13" t="s">
        <v>241</v>
      </c>
      <c r="K1301" s="34">
        <v>1</v>
      </c>
      <c r="L1301" s="12">
        <v>649</v>
      </c>
      <c r="M1301" s="12">
        <v>0</v>
      </c>
      <c r="N1301" s="17">
        <f t="shared" si="238"/>
        <v>649</v>
      </c>
      <c r="O1301" s="12">
        <v>649</v>
      </c>
      <c r="P1301" s="12">
        <v>0</v>
      </c>
      <c r="Q1301" s="17">
        <f t="shared" si="239"/>
        <v>649</v>
      </c>
      <c r="R1301" s="60" t="s">
        <v>711</v>
      </c>
      <c r="S1301" s="14" t="s">
        <v>3950</v>
      </c>
      <c r="U1301" s="38"/>
    </row>
    <row r="1302" spans="1:21" ht="12.75" customHeight="1">
      <c r="A1302" s="60">
        <v>5</v>
      </c>
      <c r="B1302" s="13" t="s">
        <v>4283</v>
      </c>
      <c r="C1302" s="13" t="s">
        <v>4290</v>
      </c>
      <c r="D1302" s="13" t="s">
        <v>4302</v>
      </c>
      <c r="E1302" s="13"/>
      <c r="F1302" s="13" t="s">
        <v>132</v>
      </c>
      <c r="G1302" s="13" t="s">
        <v>133</v>
      </c>
      <c r="H1302" s="13" t="s">
        <v>4303</v>
      </c>
      <c r="I1302" s="13" t="s">
        <v>4304</v>
      </c>
      <c r="J1302" s="13" t="s">
        <v>241</v>
      </c>
      <c r="K1302" s="34">
        <v>4</v>
      </c>
      <c r="L1302" s="12">
        <v>328</v>
      </c>
      <c r="M1302" s="12">
        <v>0</v>
      </c>
      <c r="N1302" s="17">
        <f t="shared" si="238"/>
        <v>328</v>
      </c>
      <c r="O1302" s="12">
        <v>328</v>
      </c>
      <c r="P1302" s="12">
        <v>0</v>
      </c>
      <c r="Q1302" s="17">
        <f t="shared" si="239"/>
        <v>328</v>
      </c>
      <c r="R1302" s="60" t="s">
        <v>711</v>
      </c>
      <c r="S1302" s="14" t="s">
        <v>3950</v>
      </c>
      <c r="U1302" s="38"/>
    </row>
    <row r="1303" spans="1:21" ht="12.75" customHeight="1">
      <c r="A1303" s="60">
        <v>6</v>
      </c>
      <c r="B1303" s="13" t="s">
        <v>4283</v>
      </c>
      <c r="C1303" s="13" t="s">
        <v>4290</v>
      </c>
      <c r="D1303" s="13" t="s">
        <v>4305</v>
      </c>
      <c r="E1303" s="13"/>
      <c r="F1303" s="13" t="s">
        <v>4306</v>
      </c>
      <c r="G1303" s="13" t="s">
        <v>4307</v>
      </c>
      <c r="H1303" s="13" t="s">
        <v>4308</v>
      </c>
      <c r="I1303" s="13" t="s">
        <v>4309</v>
      </c>
      <c r="J1303" s="13" t="s">
        <v>241</v>
      </c>
      <c r="K1303" s="34">
        <v>4</v>
      </c>
      <c r="L1303" s="12">
        <v>280</v>
      </c>
      <c r="M1303" s="12">
        <v>0</v>
      </c>
      <c r="N1303" s="17">
        <f t="shared" si="238"/>
        <v>280</v>
      </c>
      <c r="O1303" s="12">
        <v>280</v>
      </c>
      <c r="P1303" s="12">
        <v>0</v>
      </c>
      <c r="Q1303" s="17">
        <f t="shared" si="239"/>
        <v>280</v>
      </c>
      <c r="R1303" s="60" t="s">
        <v>711</v>
      </c>
      <c r="S1303" s="14" t="s">
        <v>3950</v>
      </c>
      <c r="U1303" s="38"/>
    </row>
    <row r="1304" spans="1:21" ht="12.75" customHeight="1">
      <c r="A1304" s="60">
        <v>7</v>
      </c>
      <c r="B1304" s="13" t="s">
        <v>4283</v>
      </c>
      <c r="C1304" s="13" t="s">
        <v>4013</v>
      </c>
      <c r="D1304" s="13" t="s">
        <v>4310</v>
      </c>
      <c r="E1304" s="13">
        <v>2</v>
      </c>
      <c r="F1304" s="13" t="s">
        <v>532</v>
      </c>
      <c r="G1304" s="13" t="s">
        <v>4311</v>
      </c>
      <c r="H1304" s="13" t="s">
        <v>4312</v>
      </c>
      <c r="I1304" s="13" t="s">
        <v>4313</v>
      </c>
      <c r="J1304" s="13" t="s">
        <v>241</v>
      </c>
      <c r="K1304" s="34">
        <v>4</v>
      </c>
      <c r="L1304" s="12">
        <v>2180</v>
      </c>
      <c r="M1304" s="12">
        <v>0</v>
      </c>
      <c r="N1304" s="17">
        <f t="shared" si="238"/>
        <v>2180</v>
      </c>
      <c r="O1304" s="12">
        <v>2180</v>
      </c>
      <c r="P1304" s="12">
        <v>0</v>
      </c>
      <c r="Q1304" s="17">
        <f t="shared" si="239"/>
        <v>2180</v>
      </c>
      <c r="R1304" s="60" t="s">
        <v>711</v>
      </c>
      <c r="S1304" s="14" t="s">
        <v>3950</v>
      </c>
      <c r="U1304" s="38"/>
    </row>
    <row r="1305" spans="1:21" ht="12.75" customHeight="1">
      <c r="A1305" s="60">
        <v>8</v>
      </c>
      <c r="B1305" s="13" t="s">
        <v>4283</v>
      </c>
      <c r="C1305" s="13" t="s">
        <v>4013</v>
      </c>
      <c r="D1305" s="13" t="s">
        <v>4314</v>
      </c>
      <c r="E1305" s="13"/>
      <c r="F1305" s="13" t="s">
        <v>532</v>
      </c>
      <c r="G1305" s="13" t="s">
        <v>4311</v>
      </c>
      <c r="H1305" s="13" t="s">
        <v>4315</v>
      </c>
      <c r="I1305" s="13" t="s">
        <v>4316</v>
      </c>
      <c r="J1305" s="13" t="s">
        <v>241</v>
      </c>
      <c r="K1305" s="34">
        <v>3</v>
      </c>
      <c r="L1305" s="12">
        <v>1629</v>
      </c>
      <c r="M1305" s="12">
        <v>0</v>
      </c>
      <c r="N1305" s="17">
        <f t="shared" si="238"/>
        <v>1629</v>
      </c>
      <c r="O1305" s="12">
        <v>1629</v>
      </c>
      <c r="P1305" s="12">
        <v>0</v>
      </c>
      <c r="Q1305" s="17">
        <f t="shared" si="239"/>
        <v>1629</v>
      </c>
      <c r="R1305" s="60" t="s">
        <v>711</v>
      </c>
      <c r="S1305" s="14" t="s">
        <v>3950</v>
      </c>
      <c r="U1305" s="38"/>
    </row>
    <row r="1306" spans="1:21" ht="12.75" customHeight="1">
      <c r="A1306" s="380"/>
      <c r="B1306" s="381"/>
      <c r="C1306" s="381"/>
      <c r="D1306" s="381"/>
      <c r="E1306" s="381"/>
      <c r="F1306" s="381"/>
      <c r="G1306" s="381"/>
      <c r="H1306" s="381"/>
      <c r="I1306" s="381"/>
      <c r="J1306" s="381"/>
      <c r="K1306" s="382"/>
      <c r="L1306" s="18">
        <f t="shared" ref="L1306:Q1306" si="240">SUM(L1298:L1305)</f>
        <v>27518</v>
      </c>
      <c r="M1306" s="18">
        <f t="shared" si="240"/>
        <v>0</v>
      </c>
      <c r="N1306" s="18">
        <f t="shared" si="240"/>
        <v>27518</v>
      </c>
      <c r="O1306" s="18">
        <f t="shared" si="240"/>
        <v>27518</v>
      </c>
      <c r="P1306" s="18">
        <f t="shared" si="240"/>
        <v>0</v>
      </c>
      <c r="Q1306" s="18">
        <f t="shared" si="240"/>
        <v>27518</v>
      </c>
      <c r="R1306" s="70"/>
      <c r="U1306" s="38"/>
    </row>
    <row r="1307" spans="1:21" ht="36" customHeight="1">
      <c r="A1307" s="368"/>
      <c r="B1307" s="368"/>
      <c r="C1307" s="368"/>
      <c r="D1307" s="368"/>
      <c r="E1307" s="368"/>
      <c r="F1307" s="368"/>
      <c r="G1307" s="368"/>
      <c r="H1307" s="368"/>
      <c r="I1307" s="368"/>
      <c r="J1307" s="368"/>
      <c r="K1307" s="368"/>
      <c r="L1307" s="368"/>
      <c r="M1307" s="368"/>
      <c r="N1307" s="368"/>
      <c r="O1307" s="368"/>
      <c r="P1307" s="368"/>
      <c r="Q1307" s="368"/>
      <c r="U1307" s="38"/>
    </row>
    <row r="1308" spans="1:21" ht="32.1" customHeight="1">
      <c r="A1308" s="55" t="s">
        <v>5028</v>
      </c>
      <c r="B1308" s="374" t="s">
        <v>4317</v>
      </c>
      <c r="C1308" s="375"/>
      <c r="D1308" s="375"/>
      <c r="E1308" s="375"/>
      <c r="F1308" s="375"/>
      <c r="G1308" s="375"/>
      <c r="H1308" s="375"/>
      <c r="I1308" s="375"/>
      <c r="J1308" s="375"/>
      <c r="K1308" s="376"/>
      <c r="L1308" s="377" t="s">
        <v>450</v>
      </c>
      <c r="M1308" s="377"/>
      <c r="N1308" s="377"/>
      <c r="O1308" s="377" t="s">
        <v>451</v>
      </c>
      <c r="P1308" s="377"/>
      <c r="Q1308" s="377"/>
      <c r="R1308" s="378" t="s">
        <v>20</v>
      </c>
      <c r="U1308" s="38"/>
    </row>
    <row r="1309" spans="1:21" ht="42" customHeight="1">
      <c r="A1309" s="56" t="s">
        <v>7</v>
      </c>
      <c r="B1309" s="57" t="s">
        <v>29</v>
      </c>
      <c r="C1309" s="57" t="s">
        <v>4</v>
      </c>
      <c r="D1309" s="58" t="s">
        <v>5</v>
      </c>
      <c r="E1309" s="58" t="s">
        <v>6</v>
      </c>
      <c r="F1309" s="58" t="s">
        <v>8</v>
      </c>
      <c r="G1309" s="58" t="s">
        <v>9</v>
      </c>
      <c r="H1309" s="58" t="s">
        <v>22</v>
      </c>
      <c r="I1309" s="58" t="s">
        <v>10</v>
      </c>
      <c r="J1309" s="58" t="s">
        <v>11</v>
      </c>
      <c r="K1309" s="56" t="s">
        <v>12</v>
      </c>
      <c r="L1309" s="62" t="s">
        <v>13</v>
      </c>
      <c r="M1309" s="56" t="s">
        <v>14</v>
      </c>
      <c r="N1309" s="56" t="s">
        <v>3</v>
      </c>
      <c r="O1309" s="62" t="s">
        <v>13</v>
      </c>
      <c r="P1309" s="56" t="s">
        <v>14</v>
      </c>
      <c r="Q1309" s="56" t="s">
        <v>3</v>
      </c>
      <c r="R1309" s="379"/>
      <c r="U1309" s="38"/>
    </row>
    <row r="1310" spans="1:21" ht="12.75" customHeight="1">
      <c r="A1310" s="60">
        <v>1</v>
      </c>
      <c r="B1310" s="13" t="s">
        <v>4318</v>
      </c>
      <c r="C1310" s="13" t="s">
        <v>4319</v>
      </c>
      <c r="D1310" s="13" t="s">
        <v>4320</v>
      </c>
      <c r="E1310" s="13"/>
      <c r="F1310" s="13" t="s">
        <v>4321</v>
      </c>
      <c r="G1310" s="13" t="s">
        <v>4322</v>
      </c>
      <c r="H1310" s="13" t="s">
        <v>4323</v>
      </c>
      <c r="I1310" s="13" t="s">
        <v>4324</v>
      </c>
      <c r="J1310" s="13" t="s">
        <v>241</v>
      </c>
      <c r="K1310" s="34">
        <v>40</v>
      </c>
      <c r="L1310" s="12">
        <v>32178</v>
      </c>
      <c r="M1310" s="12">
        <v>0</v>
      </c>
      <c r="N1310" s="17">
        <f>L1310+M1310</f>
        <v>32178</v>
      </c>
      <c r="O1310" s="12">
        <v>32178</v>
      </c>
      <c r="P1310" s="12">
        <v>0</v>
      </c>
      <c r="Q1310" s="17">
        <f>O1310+P1310</f>
        <v>32178</v>
      </c>
      <c r="R1310" s="60" t="s">
        <v>711</v>
      </c>
      <c r="S1310" s="14" t="s">
        <v>3950</v>
      </c>
      <c r="U1310" s="38"/>
    </row>
    <row r="1311" spans="1:21" ht="12.75" customHeight="1">
      <c r="A1311" s="60">
        <v>2</v>
      </c>
      <c r="B1311" s="13" t="s">
        <v>4318</v>
      </c>
      <c r="C1311" s="13" t="s">
        <v>4325</v>
      </c>
      <c r="D1311" s="13" t="s">
        <v>1003</v>
      </c>
      <c r="E1311" s="13">
        <v>62</v>
      </c>
      <c r="F1311" s="13" t="s">
        <v>4326</v>
      </c>
      <c r="G1311" s="13" t="s">
        <v>4327</v>
      </c>
      <c r="H1311" s="13" t="s">
        <v>4328</v>
      </c>
      <c r="I1311" s="13" t="s">
        <v>4329</v>
      </c>
      <c r="J1311" s="13" t="s">
        <v>241</v>
      </c>
      <c r="K1311" s="34">
        <v>30</v>
      </c>
      <c r="L1311" s="12">
        <v>15208</v>
      </c>
      <c r="M1311" s="12">
        <v>0</v>
      </c>
      <c r="N1311" s="17">
        <f t="shared" ref="N1311:N1351" si="241">L1311+M1311</f>
        <v>15208</v>
      </c>
      <c r="O1311" s="12">
        <v>15208</v>
      </c>
      <c r="P1311" s="12">
        <v>0</v>
      </c>
      <c r="Q1311" s="17">
        <f t="shared" ref="Q1311:Q1351" si="242">O1311+P1311</f>
        <v>15208</v>
      </c>
      <c r="R1311" s="60" t="s">
        <v>711</v>
      </c>
      <c r="S1311" s="14" t="s">
        <v>3950</v>
      </c>
      <c r="U1311" s="38"/>
    </row>
    <row r="1312" spans="1:21" ht="12.75" customHeight="1">
      <c r="A1312" s="60">
        <v>3</v>
      </c>
      <c r="B1312" s="13" t="s">
        <v>4318</v>
      </c>
      <c r="C1312" s="13" t="s">
        <v>4330</v>
      </c>
      <c r="D1312" s="13" t="s">
        <v>4331</v>
      </c>
      <c r="E1312" s="13" t="s">
        <v>4332</v>
      </c>
      <c r="F1312" s="13" t="s">
        <v>4326</v>
      </c>
      <c r="G1312" s="13" t="s">
        <v>4327</v>
      </c>
      <c r="H1312" s="13" t="s">
        <v>4333</v>
      </c>
      <c r="I1312" s="13">
        <v>90598742</v>
      </c>
      <c r="J1312" s="13" t="s">
        <v>241</v>
      </c>
      <c r="K1312" s="34">
        <v>7</v>
      </c>
      <c r="L1312" s="12">
        <v>1200</v>
      </c>
      <c r="M1312" s="12">
        <v>0</v>
      </c>
      <c r="N1312" s="17">
        <f t="shared" si="241"/>
        <v>1200</v>
      </c>
      <c r="O1312" s="12">
        <v>1200</v>
      </c>
      <c r="P1312" s="12">
        <v>0</v>
      </c>
      <c r="Q1312" s="17">
        <f t="shared" si="242"/>
        <v>1200</v>
      </c>
      <c r="R1312" s="60" t="s">
        <v>711</v>
      </c>
      <c r="S1312" s="14" t="s">
        <v>3950</v>
      </c>
      <c r="U1312" s="38"/>
    </row>
    <row r="1313" spans="1:21" ht="12.75" customHeight="1">
      <c r="A1313" s="60">
        <v>4</v>
      </c>
      <c r="B1313" s="13" t="s">
        <v>4318</v>
      </c>
      <c r="C1313" s="13" t="s">
        <v>4334</v>
      </c>
      <c r="D1313" s="13" t="s">
        <v>4335</v>
      </c>
      <c r="E1313" s="13" t="s">
        <v>4336</v>
      </c>
      <c r="F1313" s="13" t="s">
        <v>4337</v>
      </c>
      <c r="G1313" s="13" t="s">
        <v>693</v>
      </c>
      <c r="H1313" s="13" t="s">
        <v>4338</v>
      </c>
      <c r="I1313" s="13">
        <v>56431838</v>
      </c>
      <c r="J1313" s="13" t="s">
        <v>241</v>
      </c>
      <c r="K1313" s="34">
        <v>27</v>
      </c>
      <c r="L1313" s="12">
        <v>1565</v>
      </c>
      <c r="M1313" s="12">
        <v>0</v>
      </c>
      <c r="N1313" s="17">
        <f t="shared" si="241"/>
        <v>1565</v>
      </c>
      <c r="O1313" s="12">
        <v>1565</v>
      </c>
      <c r="P1313" s="12">
        <v>0</v>
      </c>
      <c r="Q1313" s="17">
        <f t="shared" si="242"/>
        <v>1565</v>
      </c>
      <c r="R1313" s="60" t="s">
        <v>711</v>
      </c>
      <c r="S1313" s="14" t="s">
        <v>3950</v>
      </c>
      <c r="U1313" s="38"/>
    </row>
    <row r="1314" spans="1:21" ht="12.75" customHeight="1">
      <c r="A1314" s="60">
        <v>5</v>
      </c>
      <c r="B1314" s="13" t="s">
        <v>4318</v>
      </c>
      <c r="C1314" s="13" t="s">
        <v>4334</v>
      </c>
      <c r="D1314" s="13" t="s">
        <v>4339</v>
      </c>
      <c r="E1314" s="13" t="s">
        <v>4340</v>
      </c>
      <c r="F1314" s="13" t="s">
        <v>4337</v>
      </c>
      <c r="G1314" s="13" t="s">
        <v>4341</v>
      </c>
      <c r="H1314" s="13" t="s">
        <v>4342</v>
      </c>
      <c r="I1314" s="13" t="s">
        <v>4343</v>
      </c>
      <c r="J1314" s="13" t="s">
        <v>241</v>
      </c>
      <c r="K1314" s="34">
        <v>27</v>
      </c>
      <c r="L1314" s="12">
        <v>1565</v>
      </c>
      <c r="M1314" s="12">
        <v>0</v>
      </c>
      <c r="N1314" s="17">
        <f t="shared" si="241"/>
        <v>1565</v>
      </c>
      <c r="O1314" s="12">
        <v>1565</v>
      </c>
      <c r="P1314" s="12">
        <v>0</v>
      </c>
      <c r="Q1314" s="17">
        <f t="shared" si="242"/>
        <v>1565</v>
      </c>
      <c r="R1314" s="60" t="s">
        <v>711</v>
      </c>
      <c r="S1314" s="14" t="s">
        <v>3950</v>
      </c>
      <c r="U1314" s="38"/>
    </row>
    <row r="1315" spans="1:21" ht="12.75" customHeight="1">
      <c r="A1315" s="60">
        <v>6</v>
      </c>
      <c r="B1315" s="13" t="s">
        <v>4318</v>
      </c>
      <c r="C1315" s="13" t="s">
        <v>4334</v>
      </c>
      <c r="D1315" s="13" t="s">
        <v>4344</v>
      </c>
      <c r="E1315" s="13" t="s">
        <v>4345</v>
      </c>
      <c r="F1315" s="13" t="s">
        <v>4346</v>
      </c>
      <c r="G1315" s="13" t="s">
        <v>4347</v>
      </c>
      <c r="H1315" s="13" t="s">
        <v>4348</v>
      </c>
      <c r="I1315" s="13" t="s">
        <v>4349</v>
      </c>
      <c r="J1315" s="13" t="s">
        <v>444</v>
      </c>
      <c r="K1315" s="34">
        <v>170</v>
      </c>
      <c r="L1315" s="12">
        <v>4600</v>
      </c>
      <c r="M1315" s="12">
        <v>0</v>
      </c>
      <c r="N1315" s="17">
        <f t="shared" si="241"/>
        <v>4600</v>
      </c>
      <c r="O1315" s="12">
        <v>4600</v>
      </c>
      <c r="P1315" s="12">
        <v>0</v>
      </c>
      <c r="Q1315" s="17">
        <f t="shared" si="242"/>
        <v>4600</v>
      </c>
      <c r="R1315" s="60" t="s">
        <v>711</v>
      </c>
      <c r="S1315" s="14" t="s">
        <v>3950</v>
      </c>
      <c r="U1315" s="38"/>
    </row>
    <row r="1316" spans="1:21" ht="12.75" customHeight="1">
      <c r="A1316" s="60">
        <v>7</v>
      </c>
      <c r="B1316" s="13" t="s">
        <v>4318</v>
      </c>
      <c r="C1316" s="13" t="s">
        <v>4334</v>
      </c>
      <c r="D1316" s="13" t="s">
        <v>4350</v>
      </c>
      <c r="E1316" s="13" t="s">
        <v>4351</v>
      </c>
      <c r="F1316" s="13" t="s">
        <v>4346</v>
      </c>
      <c r="G1316" s="13" t="s">
        <v>4347</v>
      </c>
      <c r="H1316" s="13" t="s">
        <v>4352</v>
      </c>
      <c r="I1316" s="13" t="s">
        <v>4353</v>
      </c>
      <c r="J1316" s="13" t="s">
        <v>444</v>
      </c>
      <c r="K1316" s="34">
        <v>75</v>
      </c>
      <c r="L1316" s="12">
        <v>4600</v>
      </c>
      <c r="M1316" s="12">
        <v>0</v>
      </c>
      <c r="N1316" s="17">
        <f t="shared" si="241"/>
        <v>4600</v>
      </c>
      <c r="O1316" s="12">
        <v>4600</v>
      </c>
      <c r="P1316" s="12">
        <v>0</v>
      </c>
      <c r="Q1316" s="17">
        <f t="shared" si="242"/>
        <v>4600</v>
      </c>
      <c r="R1316" s="60" t="s">
        <v>711</v>
      </c>
      <c r="S1316" s="14" t="s">
        <v>3950</v>
      </c>
      <c r="U1316" s="38"/>
    </row>
    <row r="1317" spans="1:21" ht="12.75" customHeight="1">
      <c r="A1317" s="60">
        <v>8</v>
      </c>
      <c r="B1317" s="13" t="s">
        <v>4318</v>
      </c>
      <c r="C1317" s="13" t="s">
        <v>4354</v>
      </c>
      <c r="D1317" s="13" t="s">
        <v>4355</v>
      </c>
      <c r="E1317" s="13" t="s">
        <v>4356</v>
      </c>
      <c r="F1317" s="13" t="s">
        <v>964</v>
      </c>
      <c r="G1317" s="13" t="s">
        <v>4357</v>
      </c>
      <c r="H1317" s="13" t="s">
        <v>4358</v>
      </c>
      <c r="I1317" s="13" t="s">
        <v>4359</v>
      </c>
      <c r="J1317" s="13" t="s">
        <v>654</v>
      </c>
      <c r="K1317" s="34">
        <v>65</v>
      </c>
      <c r="L1317" s="12">
        <v>677</v>
      </c>
      <c r="M1317" s="12">
        <v>0</v>
      </c>
      <c r="N1317" s="17">
        <f t="shared" si="241"/>
        <v>677</v>
      </c>
      <c r="O1317" s="12">
        <v>677</v>
      </c>
      <c r="P1317" s="12">
        <v>0</v>
      </c>
      <c r="Q1317" s="17">
        <f t="shared" si="242"/>
        <v>677</v>
      </c>
      <c r="R1317" s="60" t="s">
        <v>711</v>
      </c>
      <c r="S1317" s="14" t="s">
        <v>3950</v>
      </c>
      <c r="U1317" s="38"/>
    </row>
    <row r="1318" spans="1:21" ht="12.75" customHeight="1">
      <c r="A1318" s="60">
        <v>9</v>
      </c>
      <c r="B1318" s="13" t="s">
        <v>4318</v>
      </c>
      <c r="C1318" s="13" t="s">
        <v>4360</v>
      </c>
      <c r="D1318" s="13" t="s">
        <v>4361</v>
      </c>
      <c r="E1318" s="13"/>
      <c r="F1318" s="13" t="s">
        <v>4321</v>
      </c>
      <c r="G1318" s="13" t="s">
        <v>4322</v>
      </c>
      <c r="H1318" s="13" t="s">
        <v>4362</v>
      </c>
      <c r="I1318" s="13" t="s">
        <v>4363</v>
      </c>
      <c r="J1318" s="13" t="s">
        <v>241</v>
      </c>
      <c r="K1318" s="34">
        <v>1.7</v>
      </c>
      <c r="L1318" s="12">
        <v>1661</v>
      </c>
      <c r="M1318" s="12">
        <v>0</v>
      </c>
      <c r="N1318" s="17">
        <f t="shared" si="241"/>
        <v>1661</v>
      </c>
      <c r="O1318" s="12">
        <v>1661</v>
      </c>
      <c r="P1318" s="12">
        <v>0</v>
      </c>
      <c r="Q1318" s="17">
        <f t="shared" si="242"/>
        <v>1661</v>
      </c>
      <c r="R1318" s="60" t="s">
        <v>711</v>
      </c>
      <c r="S1318" s="14" t="s">
        <v>3950</v>
      </c>
      <c r="U1318" s="38"/>
    </row>
    <row r="1319" spans="1:21" ht="12.75" customHeight="1">
      <c r="A1319" s="60">
        <v>10</v>
      </c>
      <c r="B1319" s="13" t="s">
        <v>4318</v>
      </c>
      <c r="C1319" s="13" t="s">
        <v>4360</v>
      </c>
      <c r="D1319" s="13" t="s">
        <v>4364</v>
      </c>
      <c r="E1319" s="13"/>
      <c r="F1319" s="13" t="s">
        <v>4365</v>
      </c>
      <c r="G1319" s="13" t="s">
        <v>4366</v>
      </c>
      <c r="H1319" s="13" t="s">
        <v>4367</v>
      </c>
      <c r="I1319" s="13" t="s">
        <v>4368</v>
      </c>
      <c r="J1319" s="13" t="s">
        <v>241</v>
      </c>
      <c r="K1319" s="34">
        <v>2.5</v>
      </c>
      <c r="L1319" s="12">
        <v>2274</v>
      </c>
      <c r="M1319" s="12">
        <v>0</v>
      </c>
      <c r="N1319" s="17">
        <f t="shared" si="241"/>
        <v>2274</v>
      </c>
      <c r="O1319" s="12">
        <v>2274</v>
      </c>
      <c r="P1319" s="12">
        <v>0</v>
      </c>
      <c r="Q1319" s="17">
        <f t="shared" si="242"/>
        <v>2274</v>
      </c>
      <c r="R1319" s="60" t="s">
        <v>711</v>
      </c>
      <c r="S1319" s="14" t="s">
        <v>3950</v>
      </c>
      <c r="U1319" s="38"/>
    </row>
    <row r="1320" spans="1:21" ht="12.75" customHeight="1">
      <c r="A1320" s="60">
        <v>11</v>
      </c>
      <c r="B1320" s="13" t="s">
        <v>4318</v>
      </c>
      <c r="C1320" s="13" t="s">
        <v>4369</v>
      </c>
      <c r="D1320" s="13" t="s">
        <v>4370</v>
      </c>
      <c r="E1320" s="13"/>
      <c r="F1320" s="13" t="s">
        <v>4371</v>
      </c>
      <c r="G1320" s="13" t="s">
        <v>4372</v>
      </c>
      <c r="H1320" s="13" t="s">
        <v>4373</v>
      </c>
      <c r="I1320" s="13" t="s">
        <v>4374</v>
      </c>
      <c r="J1320" s="13" t="s">
        <v>241</v>
      </c>
      <c r="K1320" s="34">
        <v>3</v>
      </c>
      <c r="L1320" s="12">
        <v>2092</v>
      </c>
      <c r="M1320" s="12">
        <v>0</v>
      </c>
      <c r="N1320" s="17">
        <f t="shared" si="241"/>
        <v>2092</v>
      </c>
      <c r="O1320" s="12">
        <v>2092</v>
      </c>
      <c r="P1320" s="12">
        <v>0</v>
      </c>
      <c r="Q1320" s="17">
        <f t="shared" si="242"/>
        <v>2092</v>
      </c>
      <c r="R1320" s="60" t="s">
        <v>711</v>
      </c>
      <c r="S1320" s="14" t="s">
        <v>3950</v>
      </c>
      <c r="U1320" s="38"/>
    </row>
    <row r="1321" spans="1:21" ht="12.75" customHeight="1">
      <c r="A1321" s="60">
        <v>12</v>
      </c>
      <c r="B1321" s="13" t="s">
        <v>4318</v>
      </c>
      <c r="C1321" s="13" t="s">
        <v>4375</v>
      </c>
      <c r="D1321" s="13" t="s">
        <v>4376</v>
      </c>
      <c r="E1321" s="13"/>
      <c r="F1321" s="13" t="s">
        <v>4371</v>
      </c>
      <c r="G1321" s="13" t="s">
        <v>4372</v>
      </c>
      <c r="H1321" s="13" t="s">
        <v>4377</v>
      </c>
      <c r="I1321" s="13" t="s">
        <v>4378</v>
      </c>
      <c r="J1321" s="13" t="s">
        <v>241</v>
      </c>
      <c r="K1321" s="34">
        <v>12</v>
      </c>
      <c r="L1321" s="12">
        <v>1688</v>
      </c>
      <c r="M1321" s="12">
        <v>0</v>
      </c>
      <c r="N1321" s="17">
        <f t="shared" si="241"/>
        <v>1688</v>
      </c>
      <c r="O1321" s="12">
        <v>1688</v>
      </c>
      <c r="P1321" s="12">
        <v>0</v>
      </c>
      <c r="Q1321" s="17">
        <f t="shared" si="242"/>
        <v>1688</v>
      </c>
      <c r="R1321" s="60" t="s">
        <v>711</v>
      </c>
      <c r="S1321" s="14" t="s">
        <v>3950</v>
      </c>
      <c r="U1321" s="38"/>
    </row>
    <row r="1322" spans="1:21" ht="12.75" customHeight="1">
      <c r="A1322" s="60">
        <v>13</v>
      </c>
      <c r="B1322" s="13" t="s">
        <v>4318</v>
      </c>
      <c r="C1322" s="13" t="s">
        <v>4360</v>
      </c>
      <c r="D1322" s="13" t="s">
        <v>4379</v>
      </c>
      <c r="E1322" s="13"/>
      <c r="F1322" s="13" t="s">
        <v>4380</v>
      </c>
      <c r="G1322" s="13" t="s">
        <v>4381</v>
      </c>
      <c r="H1322" s="13" t="s">
        <v>4382</v>
      </c>
      <c r="I1322" s="13" t="s">
        <v>4383</v>
      </c>
      <c r="J1322" s="13" t="s">
        <v>241</v>
      </c>
      <c r="K1322" s="34">
        <v>1.5</v>
      </c>
      <c r="L1322" s="12">
        <v>1993</v>
      </c>
      <c r="M1322" s="12">
        <v>0</v>
      </c>
      <c r="N1322" s="17">
        <f t="shared" si="241"/>
        <v>1993</v>
      </c>
      <c r="O1322" s="12">
        <v>1993</v>
      </c>
      <c r="P1322" s="12">
        <v>0</v>
      </c>
      <c r="Q1322" s="17">
        <f t="shared" si="242"/>
        <v>1993</v>
      </c>
      <c r="R1322" s="60" t="s">
        <v>711</v>
      </c>
      <c r="S1322" s="14" t="s">
        <v>3950</v>
      </c>
      <c r="U1322" s="38"/>
    </row>
    <row r="1323" spans="1:21" ht="12.75" customHeight="1">
      <c r="A1323" s="60">
        <v>14</v>
      </c>
      <c r="B1323" s="13" t="s">
        <v>4318</v>
      </c>
      <c r="C1323" s="13" t="s">
        <v>4384</v>
      </c>
      <c r="D1323" s="13" t="s">
        <v>4385</v>
      </c>
      <c r="E1323" s="13"/>
      <c r="F1323" s="13" t="s">
        <v>4371</v>
      </c>
      <c r="G1323" s="13" t="s">
        <v>4372</v>
      </c>
      <c r="H1323" s="13" t="s">
        <v>4386</v>
      </c>
      <c r="I1323" s="13" t="s">
        <v>4387</v>
      </c>
      <c r="J1323" s="13" t="s">
        <v>241</v>
      </c>
      <c r="K1323" s="34">
        <v>3</v>
      </c>
      <c r="L1323" s="12">
        <v>1237</v>
      </c>
      <c r="M1323" s="12">
        <v>0</v>
      </c>
      <c r="N1323" s="17">
        <f t="shared" si="241"/>
        <v>1237</v>
      </c>
      <c r="O1323" s="12">
        <v>1237</v>
      </c>
      <c r="P1323" s="12">
        <v>0</v>
      </c>
      <c r="Q1323" s="17">
        <f t="shared" si="242"/>
        <v>1237</v>
      </c>
      <c r="R1323" s="60" t="s">
        <v>711</v>
      </c>
      <c r="S1323" s="14" t="s">
        <v>3950</v>
      </c>
      <c r="U1323" s="38"/>
    </row>
    <row r="1324" spans="1:21" ht="12.75" customHeight="1">
      <c r="A1324" s="60">
        <v>15</v>
      </c>
      <c r="B1324" s="13" t="s">
        <v>4318</v>
      </c>
      <c r="C1324" s="13" t="s">
        <v>4388</v>
      </c>
      <c r="D1324" s="13" t="s">
        <v>4389</v>
      </c>
      <c r="E1324" s="13">
        <v>633</v>
      </c>
      <c r="F1324" s="13" t="s">
        <v>4390</v>
      </c>
      <c r="G1324" s="13" t="s">
        <v>4391</v>
      </c>
      <c r="H1324" s="13" t="s">
        <v>4392</v>
      </c>
      <c r="I1324" s="13" t="s">
        <v>508</v>
      </c>
      <c r="J1324" s="13" t="s">
        <v>3830</v>
      </c>
      <c r="K1324" s="34">
        <v>1</v>
      </c>
      <c r="L1324" s="12">
        <v>3960</v>
      </c>
      <c r="M1324" s="12">
        <v>0</v>
      </c>
      <c r="N1324" s="17">
        <f t="shared" si="241"/>
        <v>3960</v>
      </c>
      <c r="O1324" s="12">
        <v>3960</v>
      </c>
      <c r="P1324" s="12">
        <v>0</v>
      </c>
      <c r="Q1324" s="17">
        <f t="shared" si="242"/>
        <v>3960</v>
      </c>
      <c r="R1324" s="60" t="s">
        <v>711</v>
      </c>
      <c r="S1324" s="14" t="s">
        <v>3950</v>
      </c>
      <c r="U1324" s="38"/>
    </row>
    <row r="1325" spans="1:21" ht="12.75" customHeight="1">
      <c r="A1325" s="60">
        <v>16</v>
      </c>
      <c r="B1325" s="13" t="s">
        <v>4318</v>
      </c>
      <c r="C1325" s="13" t="s">
        <v>4388</v>
      </c>
      <c r="D1325" s="13" t="s">
        <v>4393</v>
      </c>
      <c r="E1325" s="13"/>
      <c r="F1325" s="13" t="s">
        <v>4390</v>
      </c>
      <c r="G1325" s="13" t="s">
        <v>4391</v>
      </c>
      <c r="H1325" s="13" t="s">
        <v>4394</v>
      </c>
      <c r="I1325" s="13" t="s">
        <v>4395</v>
      </c>
      <c r="J1325" s="13" t="s">
        <v>241</v>
      </c>
      <c r="K1325" s="34">
        <v>1.5</v>
      </c>
      <c r="L1325" s="12">
        <v>2042</v>
      </c>
      <c r="M1325" s="12">
        <v>0</v>
      </c>
      <c r="N1325" s="17">
        <f t="shared" si="241"/>
        <v>2042</v>
      </c>
      <c r="O1325" s="12">
        <v>2042</v>
      </c>
      <c r="P1325" s="12">
        <v>0</v>
      </c>
      <c r="Q1325" s="17">
        <f t="shared" si="242"/>
        <v>2042</v>
      </c>
      <c r="R1325" s="60" t="s">
        <v>711</v>
      </c>
      <c r="S1325" s="14" t="s">
        <v>3950</v>
      </c>
      <c r="U1325" s="38"/>
    </row>
    <row r="1326" spans="1:21" ht="12.75" customHeight="1">
      <c r="A1326" s="60">
        <v>17</v>
      </c>
      <c r="B1326" s="13" t="s">
        <v>4318</v>
      </c>
      <c r="C1326" s="13" t="s">
        <v>4396</v>
      </c>
      <c r="D1326" s="13" t="s">
        <v>4397</v>
      </c>
      <c r="E1326" s="13"/>
      <c r="F1326" s="13" t="s">
        <v>4326</v>
      </c>
      <c r="G1326" s="13" t="s">
        <v>4327</v>
      </c>
      <c r="H1326" s="13" t="s">
        <v>4398</v>
      </c>
      <c r="I1326" s="13" t="s">
        <v>4399</v>
      </c>
      <c r="J1326" s="13" t="s">
        <v>241</v>
      </c>
      <c r="K1326" s="34">
        <v>4</v>
      </c>
      <c r="L1326" s="12">
        <v>2305</v>
      </c>
      <c r="M1326" s="12">
        <v>0</v>
      </c>
      <c r="N1326" s="17">
        <f t="shared" si="241"/>
        <v>2305</v>
      </c>
      <c r="O1326" s="12">
        <v>2305</v>
      </c>
      <c r="P1326" s="12">
        <v>0</v>
      </c>
      <c r="Q1326" s="17">
        <f t="shared" si="242"/>
        <v>2305</v>
      </c>
      <c r="R1326" s="60" t="s">
        <v>711</v>
      </c>
      <c r="S1326" s="14" t="s">
        <v>3950</v>
      </c>
      <c r="U1326" s="38"/>
    </row>
    <row r="1327" spans="1:21" ht="12.75" customHeight="1">
      <c r="A1327" s="60">
        <v>18</v>
      </c>
      <c r="B1327" s="13" t="s">
        <v>4318</v>
      </c>
      <c r="C1327" s="13" t="s">
        <v>4400</v>
      </c>
      <c r="D1327" s="13" t="s">
        <v>4331</v>
      </c>
      <c r="E1327" s="13"/>
      <c r="F1327" s="13" t="s">
        <v>4401</v>
      </c>
      <c r="G1327" s="13" t="s">
        <v>4402</v>
      </c>
      <c r="H1327" s="13" t="s">
        <v>4403</v>
      </c>
      <c r="I1327" s="13" t="s">
        <v>4404</v>
      </c>
      <c r="J1327" s="13" t="s">
        <v>241</v>
      </c>
      <c r="K1327" s="34">
        <v>7</v>
      </c>
      <c r="L1327" s="12">
        <v>2621</v>
      </c>
      <c r="M1327" s="12">
        <v>0</v>
      </c>
      <c r="N1327" s="17">
        <f t="shared" si="241"/>
        <v>2621</v>
      </c>
      <c r="O1327" s="12">
        <v>2621</v>
      </c>
      <c r="P1327" s="12">
        <v>0</v>
      </c>
      <c r="Q1327" s="17">
        <f t="shared" si="242"/>
        <v>2621</v>
      </c>
      <c r="R1327" s="60" t="s">
        <v>711</v>
      </c>
      <c r="S1327" s="14" t="s">
        <v>3950</v>
      </c>
      <c r="U1327" s="38"/>
    </row>
    <row r="1328" spans="1:21" ht="12.75" customHeight="1">
      <c r="A1328" s="60">
        <v>19</v>
      </c>
      <c r="B1328" s="13" t="s">
        <v>4318</v>
      </c>
      <c r="C1328" s="13" t="s">
        <v>4405</v>
      </c>
      <c r="D1328" s="13" t="s">
        <v>4344</v>
      </c>
      <c r="E1328" s="13"/>
      <c r="F1328" s="13" t="s">
        <v>4346</v>
      </c>
      <c r="G1328" s="13" t="s">
        <v>4347</v>
      </c>
      <c r="H1328" s="13" t="s">
        <v>4406</v>
      </c>
      <c r="I1328" s="13" t="s">
        <v>4407</v>
      </c>
      <c r="J1328" s="13" t="s">
        <v>241</v>
      </c>
      <c r="K1328" s="34">
        <v>4</v>
      </c>
      <c r="L1328" s="12">
        <v>1607</v>
      </c>
      <c r="M1328" s="12">
        <v>0</v>
      </c>
      <c r="N1328" s="17">
        <f t="shared" si="241"/>
        <v>1607</v>
      </c>
      <c r="O1328" s="12">
        <v>1607</v>
      </c>
      <c r="P1328" s="12">
        <v>0</v>
      </c>
      <c r="Q1328" s="17">
        <f t="shared" si="242"/>
        <v>1607</v>
      </c>
      <c r="R1328" s="60" t="s">
        <v>711</v>
      </c>
      <c r="S1328" s="14" t="s">
        <v>3950</v>
      </c>
      <c r="U1328" s="38"/>
    </row>
    <row r="1329" spans="1:21" ht="12.75" customHeight="1">
      <c r="A1329" s="60">
        <v>20</v>
      </c>
      <c r="B1329" s="13" t="s">
        <v>4318</v>
      </c>
      <c r="C1329" s="13" t="s">
        <v>4408</v>
      </c>
      <c r="D1329" s="13" t="s">
        <v>4409</v>
      </c>
      <c r="E1329" s="13"/>
      <c r="F1329" s="13" t="s">
        <v>4410</v>
      </c>
      <c r="G1329" s="13" t="s">
        <v>4347</v>
      </c>
      <c r="H1329" s="13" t="s">
        <v>4411</v>
      </c>
      <c r="I1329" s="13" t="s">
        <v>4412</v>
      </c>
      <c r="J1329" s="13" t="s">
        <v>241</v>
      </c>
      <c r="K1329" s="34">
        <v>4</v>
      </c>
      <c r="L1329" s="12">
        <v>1948</v>
      </c>
      <c r="M1329" s="12">
        <v>0</v>
      </c>
      <c r="N1329" s="17">
        <f t="shared" si="241"/>
        <v>1948</v>
      </c>
      <c r="O1329" s="12">
        <v>1948</v>
      </c>
      <c r="P1329" s="12">
        <v>0</v>
      </c>
      <c r="Q1329" s="17">
        <f t="shared" si="242"/>
        <v>1948</v>
      </c>
      <c r="R1329" s="60" t="s">
        <v>711</v>
      </c>
      <c r="S1329" s="14" t="s">
        <v>3950</v>
      </c>
      <c r="U1329" s="38"/>
    </row>
    <row r="1330" spans="1:21" ht="12.75" customHeight="1">
      <c r="A1330" s="60">
        <v>21</v>
      </c>
      <c r="B1330" s="13" t="s">
        <v>4318</v>
      </c>
      <c r="C1330" s="13" t="s">
        <v>4413</v>
      </c>
      <c r="D1330" s="13" t="s">
        <v>5138</v>
      </c>
      <c r="E1330" s="13"/>
      <c r="F1330" s="13" t="s">
        <v>527</v>
      </c>
      <c r="G1330" s="13" t="s">
        <v>528</v>
      </c>
      <c r="H1330" s="13" t="s">
        <v>4414</v>
      </c>
      <c r="I1330" s="13" t="s">
        <v>4415</v>
      </c>
      <c r="J1330" s="13" t="s">
        <v>241</v>
      </c>
      <c r="K1330" s="34">
        <v>3</v>
      </c>
      <c r="L1330" s="12">
        <v>3215</v>
      </c>
      <c r="M1330" s="12">
        <v>0</v>
      </c>
      <c r="N1330" s="17">
        <f t="shared" si="241"/>
        <v>3215</v>
      </c>
      <c r="O1330" s="12">
        <v>3215</v>
      </c>
      <c r="P1330" s="12">
        <v>0</v>
      </c>
      <c r="Q1330" s="17">
        <f t="shared" si="242"/>
        <v>3215</v>
      </c>
      <c r="R1330" s="60" t="s">
        <v>711</v>
      </c>
      <c r="S1330" s="14" t="s">
        <v>3950</v>
      </c>
      <c r="U1330" s="38"/>
    </row>
    <row r="1331" spans="1:21" ht="12.75" customHeight="1">
      <c r="A1331" s="60">
        <v>22</v>
      </c>
      <c r="B1331" s="13" t="s">
        <v>4318</v>
      </c>
      <c r="C1331" s="13" t="s">
        <v>4413</v>
      </c>
      <c r="D1331" s="13" t="s">
        <v>4416</v>
      </c>
      <c r="E1331" s="13"/>
      <c r="F1331" s="13" t="s">
        <v>527</v>
      </c>
      <c r="G1331" s="13" t="s">
        <v>528</v>
      </c>
      <c r="H1331" s="13" t="s">
        <v>4417</v>
      </c>
      <c r="I1331" s="13" t="s">
        <v>4418</v>
      </c>
      <c r="J1331" s="13" t="s">
        <v>241</v>
      </c>
      <c r="K1331" s="34">
        <v>16</v>
      </c>
      <c r="L1331" s="12">
        <v>2044</v>
      </c>
      <c r="M1331" s="12">
        <v>0</v>
      </c>
      <c r="N1331" s="17">
        <f t="shared" si="241"/>
        <v>2044</v>
      </c>
      <c r="O1331" s="12">
        <v>2044</v>
      </c>
      <c r="P1331" s="12">
        <v>0</v>
      </c>
      <c r="Q1331" s="17">
        <f t="shared" si="242"/>
        <v>2044</v>
      </c>
      <c r="R1331" s="60" t="s">
        <v>711</v>
      </c>
      <c r="S1331" s="14" t="s">
        <v>3950</v>
      </c>
      <c r="U1331" s="38"/>
    </row>
    <row r="1332" spans="1:21" ht="12.75" customHeight="1">
      <c r="A1332" s="60">
        <v>23</v>
      </c>
      <c r="B1332" s="13" t="s">
        <v>4318</v>
      </c>
      <c r="C1332" s="13" t="s">
        <v>4384</v>
      </c>
      <c r="D1332" s="13" t="s">
        <v>4419</v>
      </c>
      <c r="E1332" s="13"/>
      <c r="F1332" s="13" t="s">
        <v>4371</v>
      </c>
      <c r="G1332" s="13" t="s">
        <v>4372</v>
      </c>
      <c r="H1332" s="13" t="s">
        <v>4420</v>
      </c>
      <c r="I1332" s="13">
        <v>83293159</v>
      </c>
      <c r="J1332" s="13" t="s">
        <v>241</v>
      </c>
      <c r="K1332" s="34">
        <v>2</v>
      </c>
      <c r="L1332" s="12">
        <v>4109</v>
      </c>
      <c r="M1332" s="12">
        <v>0</v>
      </c>
      <c r="N1332" s="17">
        <f t="shared" si="241"/>
        <v>4109</v>
      </c>
      <c r="O1332" s="12">
        <v>4109</v>
      </c>
      <c r="P1332" s="12">
        <v>0</v>
      </c>
      <c r="Q1332" s="17">
        <f t="shared" si="242"/>
        <v>4109</v>
      </c>
      <c r="R1332" s="60" t="s">
        <v>711</v>
      </c>
      <c r="S1332" s="14" t="s">
        <v>3950</v>
      </c>
      <c r="U1332" s="38"/>
    </row>
    <row r="1333" spans="1:21" ht="12.75" customHeight="1">
      <c r="A1333" s="60">
        <v>24</v>
      </c>
      <c r="B1333" s="13" t="s">
        <v>4318</v>
      </c>
      <c r="C1333" s="13" t="s">
        <v>4405</v>
      </c>
      <c r="D1333" s="13" t="s">
        <v>4421</v>
      </c>
      <c r="E1333" s="13" t="s">
        <v>4422</v>
      </c>
      <c r="F1333" s="13" t="s">
        <v>4346</v>
      </c>
      <c r="G1333" s="13" t="s">
        <v>4423</v>
      </c>
      <c r="H1333" s="13" t="s">
        <v>4424</v>
      </c>
      <c r="I1333" s="13" t="s">
        <v>4425</v>
      </c>
      <c r="J1333" s="13" t="s">
        <v>241</v>
      </c>
      <c r="K1333" s="34">
        <v>1</v>
      </c>
      <c r="L1333" s="12">
        <v>796</v>
      </c>
      <c r="M1333" s="12">
        <v>0</v>
      </c>
      <c r="N1333" s="17">
        <f t="shared" si="241"/>
        <v>796</v>
      </c>
      <c r="O1333" s="12">
        <v>796</v>
      </c>
      <c r="P1333" s="12">
        <v>0</v>
      </c>
      <c r="Q1333" s="17">
        <f t="shared" si="242"/>
        <v>796</v>
      </c>
      <c r="R1333" s="60" t="s">
        <v>711</v>
      </c>
      <c r="S1333" s="14" t="s">
        <v>3950</v>
      </c>
      <c r="U1333" s="38"/>
    </row>
    <row r="1334" spans="1:21" ht="12.75" customHeight="1">
      <c r="A1334" s="60">
        <v>25</v>
      </c>
      <c r="B1334" s="13" t="s">
        <v>4318</v>
      </c>
      <c r="C1334" s="23" t="s">
        <v>4384</v>
      </c>
      <c r="D1334" s="23" t="s">
        <v>4426</v>
      </c>
      <c r="E1334" s="23"/>
      <c r="F1334" s="23" t="s">
        <v>4427</v>
      </c>
      <c r="G1334" s="23" t="s">
        <v>4428</v>
      </c>
      <c r="H1334" s="23" t="s">
        <v>4429</v>
      </c>
      <c r="I1334" s="23">
        <v>83563447</v>
      </c>
      <c r="J1334" s="23" t="s">
        <v>241</v>
      </c>
      <c r="K1334" s="34">
        <v>1</v>
      </c>
      <c r="L1334" s="24">
        <v>1986</v>
      </c>
      <c r="M1334" s="12">
        <v>0</v>
      </c>
      <c r="N1334" s="17">
        <f t="shared" si="241"/>
        <v>1986</v>
      </c>
      <c r="O1334" s="24">
        <v>1986</v>
      </c>
      <c r="P1334" s="12">
        <v>0</v>
      </c>
      <c r="Q1334" s="17">
        <f t="shared" si="242"/>
        <v>1986</v>
      </c>
      <c r="R1334" s="60" t="s">
        <v>711</v>
      </c>
      <c r="S1334" s="14" t="s">
        <v>3950</v>
      </c>
      <c r="U1334" s="38"/>
    </row>
    <row r="1335" spans="1:21" ht="12.75" customHeight="1">
      <c r="A1335" s="60">
        <v>26</v>
      </c>
      <c r="B1335" s="13" t="s">
        <v>4318</v>
      </c>
      <c r="C1335" s="23" t="s">
        <v>4384</v>
      </c>
      <c r="D1335" s="23" t="s">
        <v>4430</v>
      </c>
      <c r="E1335" s="23"/>
      <c r="F1335" s="23" t="s">
        <v>4427</v>
      </c>
      <c r="G1335" s="23" t="s">
        <v>4431</v>
      </c>
      <c r="H1335" s="23" t="s">
        <v>4432</v>
      </c>
      <c r="I1335" s="23" t="s">
        <v>4433</v>
      </c>
      <c r="J1335" s="23" t="s">
        <v>241</v>
      </c>
      <c r="K1335" s="34">
        <v>5</v>
      </c>
      <c r="L1335" s="24">
        <v>1815</v>
      </c>
      <c r="M1335" s="12">
        <v>0</v>
      </c>
      <c r="N1335" s="17">
        <f t="shared" si="241"/>
        <v>1815</v>
      </c>
      <c r="O1335" s="24">
        <v>1815</v>
      </c>
      <c r="P1335" s="12">
        <v>0</v>
      </c>
      <c r="Q1335" s="17">
        <f t="shared" si="242"/>
        <v>1815</v>
      </c>
      <c r="R1335" s="60" t="s">
        <v>711</v>
      </c>
      <c r="S1335" s="14" t="s">
        <v>3950</v>
      </c>
      <c r="U1335" s="38"/>
    </row>
    <row r="1336" spans="1:21" ht="12.75" customHeight="1">
      <c r="A1336" s="60">
        <v>27</v>
      </c>
      <c r="B1336" s="13" t="s">
        <v>4318</v>
      </c>
      <c r="C1336" s="23" t="s">
        <v>4434</v>
      </c>
      <c r="D1336" s="23" t="s">
        <v>4435</v>
      </c>
      <c r="E1336" s="23"/>
      <c r="F1336" s="23" t="s">
        <v>4436</v>
      </c>
      <c r="G1336" s="23" t="s">
        <v>4437</v>
      </c>
      <c r="H1336" s="23" t="s">
        <v>4300</v>
      </c>
      <c r="I1336" s="280" t="s">
        <v>4438</v>
      </c>
      <c r="J1336" s="23" t="s">
        <v>241</v>
      </c>
      <c r="K1336" s="34">
        <v>1.5</v>
      </c>
      <c r="L1336" s="24">
        <v>100</v>
      </c>
      <c r="M1336" s="12">
        <v>0</v>
      </c>
      <c r="N1336" s="17">
        <f t="shared" si="241"/>
        <v>100</v>
      </c>
      <c r="O1336" s="24">
        <v>100</v>
      </c>
      <c r="P1336" s="12">
        <v>0</v>
      </c>
      <c r="Q1336" s="17">
        <f t="shared" si="242"/>
        <v>100</v>
      </c>
      <c r="R1336" s="60" t="s">
        <v>711</v>
      </c>
      <c r="S1336" s="14" t="s">
        <v>3950</v>
      </c>
      <c r="U1336" s="38"/>
    </row>
    <row r="1337" spans="1:21" ht="12.75" customHeight="1">
      <c r="A1337" s="60">
        <v>28</v>
      </c>
      <c r="B1337" s="13" t="s">
        <v>4318</v>
      </c>
      <c r="C1337" s="13" t="s">
        <v>4439</v>
      </c>
      <c r="D1337" s="13" t="s">
        <v>4440</v>
      </c>
      <c r="E1337" s="13">
        <v>45</v>
      </c>
      <c r="F1337" s="13" t="s">
        <v>4441</v>
      </c>
      <c r="G1337" s="13" t="s">
        <v>4442</v>
      </c>
      <c r="H1337" s="13" t="s">
        <v>4443</v>
      </c>
      <c r="I1337" s="13">
        <v>70789217</v>
      </c>
      <c r="J1337" s="13" t="s">
        <v>241</v>
      </c>
      <c r="K1337" s="34">
        <v>10.6</v>
      </c>
      <c r="L1337" s="12">
        <v>29627</v>
      </c>
      <c r="M1337" s="12">
        <v>0</v>
      </c>
      <c r="N1337" s="17">
        <f t="shared" si="241"/>
        <v>29627</v>
      </c>
      <c r="O1337" s="12">
        <v>29627</v>
      </c>
      <c r="P1337" s="12">
        <v>0</v>
      </c>
      <c r="Q1337" s="17">
        <f t="shared" si="242"/>
        <v>29627</v>
      </c>
      <c r="R1337" s="60" t="s">
        <v>212</v>
      </c>
      <c r="S1337" s="14" t="s">
        <v>3950</v>
      </c>
      <c r="U1337" s="38"/>
    </row>
    <row r="1338" spans="1:21" ht="12.75" customHeight="1">
      <c r="A1338" s="60">
        <v>29</v>
      </c>
      <c r="B1338" s="13" t="s">
        <v>4318</v>
      </c>
      <c r="C1338" s="13" t="s">
        <v>4444</v>
      </c>
      <c r="D1338" s="13" t="s">
        <v>1557</v>
      </c>
      <c r="E1338" s="13"/>
      <c r="F1338" s="13" t="s">
        <v>4441</v>
      </c>
      <c r="G1338" s="13" t="s">
        <v>4442</v>
      </c>
      <c r="H1338" s="13" t="s">
        <v>4445</v>
      </c>
      <c r="I1338" s="13">
        <v>11243293</v>
      </c>
      <c r="J1338" s="13" t="s">
        <v>241</v>
      </c>
      <c r="K1338" s="34">
        <v>1.3</v>
      </c>
      <c r="L1338" s="12">
        <v>2969</v>
      </c>
      <c r="M1338" s="12">
        <v>0</v>
      </c>
      <c r="N1338" s="17">
        <f t="shared" si="241"/>
        <v>2969</v>
      </c>
      <c r="O1338" s="12">
        <v>2969</v>
      </c>
      <c r="P1338" s="12">
        <v>0</v>
      </c>
      <c r="Q1338" s="17">
        <f t="shared" si="242"/>
        <v>2969</v>
      </c>
      <c r="R1338" s="60" t="s">
        <v>212</v>
      </c>
      <c r="S1338" s="14" t="s">
        <v>3950</v>
      </c>
      <c r="U1338" s="38"/>
    </row>
    <row r="1339" spans="1:21" ht="12.75" customHeight="1">
      <c r="A1339" s="60">
        <v>30</v>
      </c>
      <c r="B1339" s="13" t="s">
        <v>4318</v>
      </c>
      <c r="C1339" s="13" t="s">
        <v>4013</v>
      </c>
      <c r="D1339" s="13" t="s">
        <v>4446</v>
      </c>
      <c r="E1339" s="13" t="s">
        <v>4447</v>
      </c>
      <c r="F1339" s="13" t="s">
        <v>4390</v>
      </c>
      <c r="G1339" s="13" t="s">
        <v>4391</v>
      </c>
      <c r="H1339" s="13" t="s">
        <v>4448</v>
      </c>
      <c r="I1339" s="13">
        <v>14208007</v>
      </c>
      <c r="J1339" s="13" t="s">
        <v>241</v>
      </c>
      <c r="K1339" s="34">
        <v>3</v>
      </c>
      <c r="L1339" s="12">
        <v>1818</v>
      </c>
      <c r="M1339" s="12">
        <v>0</v>
      </c>
      <c r="N1339" s="17">
        <f t="shared" si="241"/>
        <v>1818</v>
      </c>
      <c r="O1339" s="12">
        <v>1818</v>
      </c>
      <c r="P1339" s="12">
        <v>0</v>
      </c>
      <c r="Q1339" s="17">
        <f t="shared" si="242"/>
        <v>1818</v>
      </c>
      <c r="R1339" s="60" t="s">
        <v>711</v>
      </c>
      <c r="S1339" s="14" t="s">
        <v>3950</v>
      </c>
      <c r="U1339" s="38"/>
    </row>
    <row r="1340" spans="1:21" ht="12.75" customHeight="1">
      <c r="A1340" s="60">
        <v>31</v>
      </c>
      <c r="B1340" s="13" t="s">
        <v>4318</v>
      </c>
      <c r="C1340" s="13" t="s">
        <v>4013</v>
      </c>
      <c r="D1340" s="13" t="s">
        <v>4449</v>
      </c>
      <c r="E1340" s="13"/>
      <c r="F1340" s="13" t="s">
        <v>4436</v>
      </c>
      <c r="G1340" s="13" t="s">
        <v>4437</v>
      </c>
      <c r="H1340" s="13" t="s">
        <v>4450</v>
      </c>
      <c r="I1340" s="13">
        <v>72411919</v>
      </c>
      <c r="J1340" s="13" t="s">
        <v>241</v>
      </c>
      <c r="K1340" s="34">
        <v>2.5</v>
      </c>
      <c r="L1340" s="12">
        <v>4938</v>
      </c>
      <c r="M1340" s="12">
        <v>0</v>
      </c>
      <c r="N1340" s="17">
        <f t="shared" si="241"/>
        <v>4938</v>
      </c>
      <c r="O1340" s="12">
        <v>4938</v>
      </c>
      <c r="P1340" s="12">
        <v>0</v>
      </c>
      <c r="Q1340" s="17">
        <f t="shared" si="242"/>
        <v>4938</v>
      </c>
      <c r="R1340" s="60" t="s">
        <v>711</v>
      </c>
      <c r="S1340" s="14" t="s">
        <v>3950</v>
      </c>
      <c r="U1340" s="38"/>
    </row>
    <row r="1341" spans="1:21" ht="12.75" customHeight="1">
      <c r="A1341" s="60">
        <v>32</v>
      </c>
      <c r="B1341" s="13" t="s">
        <v>4318</v>
      </c>
      <c r="C1341" s="13" t="s">
        <v>4013</v>
      </c>
      <c r="D1341" s="13" t="s">
        <v>4451</v>
      </c>
      <c r="E1341" s="13"/>
      <c r="F1341" s="13" t="s">
        <v>964</v>
      </c>
      <c r="G1341" s="13" t="s">
        <v>4452</v>
      </c>
      <c r="H1341" s="13" t="s">
        <v>4453</v>
      </c>
      <c r="I1341" s="13">
        <v>83598318</v>
      </c>
      <c r="J1341" s="13" t="s">
        <v>241</v>
      </c>
      <c r="K1341" s="34">
        <v>1</v>
      </c>
      <c r="L1341" s="12">
        <v>1840</v>
      </c>
      <c r="M1341" s="12">
        <v>0</v>
      </c>
      <c r="N1341" s="17">
        <f t="shared" si="241"/>
        <v>1840</v>
      </c>
      <c r="O1341" s="12">
        <v>1840</v>
      </c>
      <c r="P1341" s="12">
        <v>0</v>
      </c>
      <c r="Q1341" s="17">
        <f t="shared" si="242"/>
        <v>1840</v>
      </c>
      <c r="R1341" s="60" t="s">
        <v>711</v>
      </c>
      <c r="S1341" s="14" t="s">
        <v>3950</v>
      </c>
      <c r="U1341" s="38"/>
    </row>
    <row r="1342" spans="1:21" ht="12.75" customHeight="1">
      <c r="A1342" s="60">
        <v>33</v>
      </c>
      <c r="B1342" s="13" t="s">
        <v>4318</v>
      </c>
      <c r="C1342" s="13" t="s">
        <v>4013</v>
      </c>
      <c r="D1342" s="13" t="s">
        <v>4454</v>
      </c>
      <c r="E1342" s="13" t="s">
        <v>4455</v>
      </c>
      <c r="F1342" s="13" t="s">
        <v>4456</v>
      </c>
      <c r="G1342" s="13" t="s">
        <v>4327</v>
      </c>
      <c r="H1342" s="13" t="s">
        <v>4457</v>
      </c>
      <c r="I1342" s="13">
        <v>95820064</v>
      </c>
      <c r="J1342" s="13" t="s">
        <v>241</v>
      </c>
      <c r="K1342" s="34">
        <v>1</v>
      </c>
      <c r="L1342" s="12">
        <v>1476</v>
      </c>
      <c r="M1342" s="12">
        <v>0</v>
      </c>
      <c r="N1342" s="17">
        <f t="shared" si="241"/>
        <v>1476</v>
      </c>
      <c r="O1342" s="12">
        <v>1476</v>
      </c>
      <c r="P1342" s="12">
        <v>0</v>
      </c>
      <c r="Q1342" s="17">
        <f t="shared" si="242"/>
        <v>1476</v>
      </c>
      <c r="R1342" s="60" t="s">
        <v>711</v>
      </c>
      <c r="S1342" s="14" t="s">
        <v>3950</v>
      </c>
      <c r="U1342" s="38"/>
    </row>
    <row r="1343" spans="1:21" ht="12.75" customHeight="1">
      <c r="A1343" s="60">
        <v>34</v>
      </c>
      <c r="B1343" s="13" t="s">
        <v>4318</v>
      </c>
      <c r="C1343" s="13" t="s">
        <v>4013</v>
      </c>
      <c r="D1343" s="13" t="s">
        <v>677</v>
      </c>
      <c r="E1343" s="13"/>
      <c r="F1343" s="13" t="s">
        <v>964</v>
      </c>
      <c r="G1343" s="13" t="s">
        <v>4452</v>
      </c>
      <c r="H1343" s="13" t="s">
        <v>4458</v>
      </c>
      <c r="I1343" s="13">
        <v>26783740</v>
      </c>
      <c r="J1343" s="13" t="s">
        <v>241</v>
      </c>
      <c r="K1343" s="34">
        <v>2.5</v>
      </c>
      <c r="L1343" s="12">
        <v>3672</v>
      </c>
      <c r="M1343" s="12">
        <v>0</v>
      </c>
      <c r="N1343" s="17">
        <f t="shared" si="241"/>
        <v>3672</v>
      </c>
      <c r="O1343" s="12">
        <v>3672</v>
      </c>
      <c r="P1343" s="12">
        <v>0</v>
      </c>
      <c r="Q1343" s="17">
        <f t="shared" si="242"/>
        <v>3672</v>
      </c>
      <c r="R1343" s="60" t="s">
        <v>711</v>
      </c>
      <c r="S1343" s="14" t="s">
        <v>3950</v>
      </c>
      <c r="U1343" s="38"/>
    </row>
    <row r="1344" spans="1:21" ht="12.75" customHeight="1">
      <c r="A1344" s="60">
        <v>35</v>
      </c>
      <c r="B1344" s="13" t="s">
        <v>4318</v>
      </c>
      <c r="C1344" s="13" t="s">
        <v>4013</v>
      </c>
      <c r="D1344" s="13" t="s">
        <v>356</v>
      </c>
      <c r="E1344" s="13" t="s">
        <v>4459</v>
      </c>
      <c r="F1344" s="13" t="s">
        <v>4460</v>
      </c>
      <c r="G1344" s="13" t="s">
        <v>4461</v>
      </c>
      <c r="H1344" s="13" t="s">
        <v>4462</v>
      </c>
      <c r="I1344" s="13">
        <v>14235521</v>
      </c>
      <c r="J1344" s="13" t="s">
        <v>241</v>
      </c>
      <c r="K1344" s="34">
        <v>13</v>
      </c>
      <c r="L1344" s="12">
        <v>2327</v>
      </c>
      <c r="M1344" s="12">
        <v>0</v>
      </c>
      <c r="N1344" s="17">
        <f t="shared" si="241"/>
        <v>2327</v>
      </c>
      <c r="O1344" s="12">
        <v>2327</v>
      </c>
      <c r="P1344" s="12">
        <v>0</v>
      </c>
      <c r="Q1344" s="17">
        <f t="shared" si="242"/>
        <v>2327</v>
      </c>
      <c r="R1344" s="60" t="s">
        <v>711</v>
      </c>
      <c r="S1344" s="14" t="s">
        <v>3950</v>
      </c>
      <c r="U1344" s="38"/>
    </row>
    <row r="1345" spans="1:21" ht="12.75" customHeight="1">
      <c r="A1345" s="60">
        <v>36</v>
      </c>
      <c r="B1345" s="13" t="s">
        <v>4318</v>
      </c>
      <c r="C1345" s="13" t="s">
        <v>4013</v>
      </c>
      <c r="D1345" s="13" t="s">
        <v>4350</v>
      </c>
      <c r="E1345" s="13" t="s">
        <v>4463</v>
      </c>
      <c r="F1345" s="13" t="s">
        <v>4464</v>
      </c>
      <c r="G1345" s="13" t="s">
        <v>4347</v>
      </c>
      <c r="H1345" s="13" t="s">
        <v>4465</v>
      </c>
      <c r="I1345" s="13" t="s">
        <v>4466</v>
      </c>
      <c r="J1345" s="13" t="s">
        <v>241</v>
      </c>
      <c r="K1345" s="34">
        <v>1</v>
      </c>
      <c r="L1345" s="12">
        <v>1571</v>
      </c>
      <c r="M1345" s="12">
        <v>0</v>
      </c>
      <c r="N1345" s="17">
        <f t="shared" si="241"/>
        <v>1571</v>
      </c>
      <c r="O1345" s="12">
        <v>1571</v>
      </c>
      <c r="P1345" s="12">
        <v>0</v>
      </c>
      <c r="Q1345" s="17">
        <f t="shared" si="242"/>
        <v>1571</v>
      </c>
      <c r="R1345" s="60" t="s">
        <v>711</v>
      </c>
      <c r="S1345" s="14" t="s">
        <v>3950</v>
      </c>
      <c r="U1345" s="38"/>
    </row>
    <row r="1346" spans="1:21" ht="12.75" customHeight="1">
      <c r="A1346" s="60">
        <v>37</v>
      </c>
      <c r="B1346" s="13" t="s">
        <v>4318</v>
      </c>
      <c r="C1346" s="13" t="s">
        <v>4013</v>
      </c>
      <c r="D1346" s="13" t="s">
        <v>4467</v>
      </c>
      <c r="E1346" s="13"/>
      <c r="F1346" s="13" t="s">
        <v>4380</v>
      </c>
      <c r="G1346" s="13" t="s">
        <v>4381</v>
      </c>
      <c r="H1346" s="13" t="s">
        <v>4468</v>
      </c>
      <c r="I1346" s="13">
        <v>83292751</v>
      </c>
      <c r="J1346" s="13" t="s">
        <v>241</v>
      </c>
      <c r="K1346" s="34">
        <v>1</v>
      </c>
      <c r="L1346" s="12">
        <v>3116</v>
      </c>
      <c r="M1346" s="12">
        <v>0</v>
      </c>
      <c r="N1346" s="17">
        <f t="shared" si="241"/>
        <v>3116</v>
      </c>
      <c r="O1346" s="12">
        <v>3116</v>
      </c>
      <c r="P1346" s="12">
        <v>0</v>
      </c>
      <c r="Q1346" s="17">
        <f t="shared" si="242"/>
        <v>3116</v>
      </c>
      <c r="R1346" s="60" t="s">
        <v>711</v>
      </c>
      <c r="S1346" s="14" t="s">
        <v>3950</v>
      </c>
      <c r="U1346" s="38"/>
    </row>
    <row r="1347" spans="1:21" ht="12.75" customHeight="1">
      <c r="A1347" s="60">
        <v>38</v>
      </c>
      <c r="B1347" s="13" t="s">
        <v>4318</v>
      </c>
      <c r="C1347" s="13" t="s">
        <v>4013</v>
      </c>
      <c r="D1347" s="13" t="s">
        <v>4469</v>
      </c>
      <c r="E1347" s="13" t="s">
        <v>4470</v>
      </c>
      <c r="F1347" s="13" t="s">
        <v>4471</v>
      </c>
      <c r="G1347" s="13" t="s">
        <v>4469</v>
      </c>
      <c r="H1347" s="13" t="s">
        <v>4472</v>
      </c>
      <c r="I1347" s="13">
        <v>30068148</v>
      </c>
      <c r="J1347" s="13" t="s">
        <v>241</v>
      </c>
      <c r="K1347" s="34">
        <v>1</v>
      </c>
      <c r="L1347" s="12">
        <v>5</v>
      </c>
      <c r="M1347" s="12">
        <v>0</v>
      </c>
      <c r="N1347" s="17">
        <f t="shared" si="241"/>
        <v>5</v>
      </c>
      <c r="O1347" s="12">
        <v>5</v>
      </c>
      <c r="P1347" s="12">
        <v>0</v>
      </c>
      <c r="Q1347" s="17">
        <f t="shared" si="242"/>
        <v>5</v>
      </c>
      <c r="R1347" s="60" t="s">
        <v>711</v>
      </c>
      <c r="S1347" s="14" t="s">
        <v>3950</v>
      </c>
      <c r="U1347" s="38"/>
    </row>
    <row r="1348" spans="1:21" ht="12.75" customHeight="1">
      <c r="A1348" s="60">
        <v>39</v>
      </c>
      <c r="B1348" s="13" t="s">
        <v>4318</v>
      </c>
      <c r="C1348" s="13" t="s">
        <v>4473</v>
      </c>
      <c r="D1348" s="13" t="s">
        <v>4474</v>
      </c>
      <c r="E1348" s="13" t="s">
        <v>4475</v>
      </c>
      <c r="F1348" s="13" t="s">
        <v>4476</v>
      </c>
      <c r="G1348" s="13" t="s">
        <v>4347</v>
      </c>
      <c r="H1348" s="13" t="s">
        <v>4477</v>
      </c>
      <c r="I1348" s="13">
        <v>14008153</v>
      </c>
      <c r="J1348" s="13" t="s">
        <v>241</v>
      </c>
      <c r="K1348" s="34">
        <v>17</v>
      </c>
      <c r="L1348" s="12">
        <v>340</v>
      </c>
      <c r="M1348" s="12">
        <v>0</v>
      </c>
      <c r="N1348" s="17">
        <f t="shared" si="241"/>
        <v>340</v>
      </c>
      <c r="O1348" s="12">
        <v>340</v>
      </c>
      <c r="P1348" s="12">
        <v>0</v>
      </c>
      <c r="Q1348" s="17">
        <f t="shared" si="242"/>
        <v>340</v>
      </c>
      <c r="R1348" s="60" t="s">
        <v>711</v>
      </c>
      <c r="S1348" s="14" t="s">
        <v>3950</v>
      </c>
      <c r="U1348" s="38"/>
    </row>
    <row r="1349" spans="1:21" ht="12.75" customHeight="1">
      <c r="A1349" s="60">
        <v>40</v>
      </c>
      <c r="B1349" s="13" t="s">
        <v>4318</v>
      </c>
      <c r="C1349" s="13" t="s">
        <v>4478</v>
      </c>
      <c r="D1349" s="13" t="s">
        <v>4479</v>
      </c>
      <c r="E1349" s="13" t="s">
        <v>4480</v>
      </c>
      <c r="F1349" s="13" t="s">
        <v>4321</v>
      </c>
      <c r="G1349" s="13" t="s">
        <v>4481</v>
      </c>
      <c r="H1349" s="13" t="s">
        <v>4482</v>
      </c>
      <c r="I1349" s="13" t="s">
        <v>4483</v>
      </c>
      <c r="J1349" s="13" t="s">
        <v>241</v>
      </c>
      <c r="K1349" s="34">
        <v>1</v>
      </c>
      <c r="L1349" s="12">
        <v>190</v>
      </c>
      <c r="M1349" s="12">
        <v>0</v>
      </c>
      <c r="N1349" s="17">
        <f t="shared" si="241"/>
        <v>190</v>
      </c>
      <c r="O1349" s="12">
        <v>190</v>
      </c>
      <c r="P1349" s="12">
        <v>0</v>
      </c>
      <c r="Q1349" s="17">
        <f t="shared" si="242"/>
        <v>190</v>
      </c>
      <c r="R1349" s="60" t="s">
        <v>711</v>
      </c>
      <c r="S1349" s="14" t="s">
        <v>3950</v>
      </c>
      <c r="U1349" s="38"/>
    </row>
    <row r="1350" spans="1:21" ht="12.75" customHeight="1">
      <c r="A1350" s="60">
        <v>41</v>
      </c>
      <c r="B1350" s="13" t="s">
        <v>4318</v>
      </c>
      <c r="C1350" s="13" t="s">
        <v>4484</v>
      </c>
      <c r="D1350" s="13" t="s">
        <v>4485</v>
      </c>
      <c r="E1350" s="13"/>
      <c r="F1350" s="13" t="s">
        <v>4321</v>
      </c>
      <c r="G1350" s="13" t="s">
        <v>4322</v>
      </c>
      <c r="H1350" s="13" t="s">
        <v>4486</v>
      </c>
      <c r="I1350" s="13" t="s">
        <v>4487</v>
      </c>
      <c r="J1350" s="13" t="s">
        <v>241</v>
      </c>
      <c r="K1350" s="34">
        <v>2.8</v>
      </c>
      <c r="L1350" s="12">
        <v>1634</v>
      </c>
      <c r="M1350" s="12">
        <v>0</v>
      </c>
      <c r="N1350" s="17">
        <f t="shared" si="241"/>
        <v>1634</v>
      </c>
      <c r="O1350" s="12">
        <v>1634</v>
      </c>
      <c r="P1350" s="12">
        <v>0</v>
      </c>
      <c r="Q1350" s="17">
        <f t="shared" si="242"/>
        <v>1634</v>
      </c>
      <c r="R1350" s="60" t="s">
        <v>711</v>
      </c>
      <c r="S1350" s="14" t="s">
        <v>3950</v>
      </c>
      <c r="U1350" s="38"/>
    </row>
    <row r="1351" spans="1:21" ht="12.75" customHeight="1">
      <c r="A1351" s="60">
        <v>42</v>
      </c>
      <c r="B1351" s="13" t="s">
        <v>4318</v>
      </c>
      <c r="C1351" s="13" t="s">
        <v>4478</v>
      </c>
      <c r="D1351" s="13" t="s">
        <v>1557</v>
      </c>
      <c r="E1351" s="13" t="s">
        <v>4488</v>
      </c>
      <c r="F1351" s="13" t="s">
        <v>4460</v>
      </c>
      <c r="G1351" s="13" t="s">
        <v>4461</v>
      </c>
      <c r="H1351" s="13" t="s">
        <v>4489</v>
      </c>
      <c r="I1351" s="13" t="s">
        <v>4490</v>
      </c>
      <c r="J1351" s="13" t="s">
        <v>241</v>
      </c>
      <c r="K1351" s="34">
        <v>13</v>
      </c>
      <c r="L1351" s="12">
        <v>2367</v>
      </c>
      <c r="M1351" s="12">
        <v>0</v>
      </c>
      <c r="N1351" s="17">
        <f t="shared" si="241"/>
        <v>2367</v>
      </c>
      <c r="O1351" s="12">
        <v>2367</v>
      </c>
      <c r="P1351" s="12">
        <v>0</v>
      </c>
      <c r="Q1351" s="17">
        <f t="shared" si="242"/>
        <v>2367</v>
      </c>
      <c r="R1351" s="60" t="s">
        <v>711</v>
      </c>
      <c r="S1351" s="14" t="s">
        <v>3950</v>
      </c>
      <c r="U1351" s="38"/>
    </row>
    <row r="1352" spans="1:21" ht="12.75" customHeight="1">
      <c r="A1352" s="380"/>
      <c r="B1352" s="381"/>
      <c r="C1352" s="381"/>
      <c r="D1352" s="381"/>
      <c r="E1352" s="381"/>
      <c r="F1352" s="381"/>
      <c r="G1352" s="381"/>
      <c r="H1352" s="381"/>
      <c r="I1352" s="381"/>
      <c r="J1352" s="381"/>
      <c r="K1352" s="382"/>
      <c r="L1352" s="18">
        <f t="shared" ref="L1352:Q1352" si="243">SUM(L1310:L1351)</f>
        <v>158976</v>
      </c>
      <c r="M1352" s="18">
        <f t="shared" si="243"/>
        <v>0</v>
      </c>
      <c r="N1352" s="18">
        <f t="shared" si="243"/>
        <v>158976</v>
      </c>
      <c r="O1352" s="18">
        <f t="shared" si="243"/>
        <v>158976</v>
      </c>
      <c r="P1352" s="18">
        <f t="shared" si="243"/>
        <v>0</v>
      </c>
      <c r="Q1352" s="18">
        <f t="shared" si="243"/>
        <v>158976</v>
      </c>
      <c r="R1352" s="70"/>
      <c r="U1352" s="38"/>
    </row>
    <row r="1353" spans="1:21" ht="36" customHeight="1">
      <c r="A1353" s="368"/>
      <c r="B1353" s="368"/>
      <c r="C1353" s="368"/>
      <c r="D1353" s="368"/>
      <c r="E1353" s="368"/>
      <c r="F1353" s="368"/>
      <c r="G1353" s="368"/>
      <c r="H1353" s="368"/>
      <c r="I1353" s="368"/>
      <c r="J1353" s="368"/>
      <c r="K1353" s="368"/>
      <c r="L1353" s="368"/>
      <c r="M1353" s="368"/>
      <c r="N1353" s="368"/>
      <c r="O1353" s="368"/>
      <c r="P1353" s="368"/>
      <c r="Q1353" s="368"/>
      <c r="U1353" s="38"/>
    </row>
    <row r="1354" spans="1:21" ht="32.1" customHeight="1">
      <c r="A1354" s="55" t="s">
        <v>5029</v>
      </c>
      <c r="B1354" s="374" t="s">
        <v>4491</v>
      </c>
      <c r="C1354" s="375"/>
      <c r="D1354" s="375"/>
      <c r="E1354" s="375"/>
      <c r="F1354" s="375"/>
      <c r="G1354" s="375"/>
      <c r="H1354" s="375"/>
      <c r="I1354" s="375"/>
      <c r="J1354" s="375"/>
      <c r="K1354" s="376"/>
      <c r="L1354" s="377" t="s">
        <v>44</v>
      </c>
      <c r="M1354" s="377"/>
      <c r="N1354" s="377"/>
      <c r="O1354" s="377" t="s">
        <v>44</v>
      </c>
      <c r="P1354" s="377"/>
      <c r="Q1354" s="377"/>
      <c r="R1354" s="378" t="s">
        <v>20</v>
      </c>
      <c r="U1354" s="38"/>
    </row>
    <row r="1355" spans="1:21" ht="42" customHeight="1">
      <c r="A1355" s="56" t="s">
        <v>7</v>
      </c>
      <c r="B1355" s="57" t="s">
        <v>29</v>
      </c>
      <c r="C1355" s="57" t="s">
        <v>4</v>
      </c>
      <c r="D1355" s="58" t="s">
        <v>5</v>
      </c>
      <c r="E1355" s="58" t="s">
        <v>6</v>
      </c>
      <c r="F1355" s="58" t="s">
        <v>8</v>
      </c>
      <c r="G1355" s="58" t="s">
        <v>9</v>
      </c>
      <c r="H1355" s="58" t="s">
        <v>22</v>
      </c>
      <c r="I1355" s="58" t="s">
        <v>10</v>
      </c>
      <c r="J1355" s="58" t="s">
        <v>11</v>
      </c>
      <c r="K1355" s="56" t="s">
        <v>12</v>
      </c>
      <c r="L1355" s="62" t="s">
        <v>13</v>
      </c>
      <c r="M1355" s="56" t="s">
        <v>14</v>
      </c>
      <c r="N1355" s="56" t="s">
        <v>3</v>
      </c>
      <c r="O1355" s="62" t="s">
        <v>13</v>
      </c>
      <c r="P1355" s="56" t="s">
        <v>14</v>
      </c>
      <c r="Q1355" s="56" t="s">
        <v>3</v>
      </c>
      <c r="R1355" s="379"/>
      <c r="U1355" s="38"/>
    </row>
    <row r="1356" spans="1:21" ht="12.75" customHeight="1">
      <c r="A1356" s="60">
        <v>1</v>
      </c>
      <c r="B1356" s="13" t="s">
        <v>4492</v>
      </c>
      <c r="C1356" s="13" t="s">
        <v>3641</v>
      </c>
      <c r="D1356" s="13" t="s">
        <v>4493</v>
      </c>
      <c r="E1356" s="13" t="s">
        <v>4494</v>
      </c>
      <c r="F1356" s="13" t="s">
        <v>532</v>
      </c>
      <c r="G1356" s="13" t="s">
        <v>4311</v>
      </c>
      <c r="H1356" s="13" t="s">
        <v>4495</v>
      </c>
      <c r="I1356" s="13" t="s">
        <v>4496</v>
      </c>
      <c r="J1356" s="13" t="s">
        <v>241</v>
      </c>
      <c r="K1356" s="34">
        <v>3</v>
      </c>
      <c r="L1356" s="12">
        <v>2060</v>
      </c>
      <c r="M1356" s="12">
        <v>0</v>
      </c>
      <c r="N1356" s="17">
        <f t="shared" ref="N1356:N1370" si="244">L1356+M1356</f>
        <v>2060</v>
      </c>
      <c r="O1356" s="12">
        <v>2060</v>
      </c>
      <c r="P1356" s="12">
        <v>0</v>
      </c>
      <c r="Q1356" s="17">
        <f t="shared" ref="Q1356:Q1370" si="245">O1356+P1356</f>
        <v>2060</v>
      </c>
      <c r="R1356" s="60" t="s">
        <v>711</v>
      </c>
      <c r="S1356" s="14" t="s">
        <v>3950</v>
      </c>
      <c r="U1356" s="38"/>
    </row>
    <row r="1357" spans="1:21" ht="12.75" customHeight="1">
      <c r="A1357" s="60">
        <v>2</v>
      </c>
      <c r="B1357" s="13" t="s">
        <v>4492</v>
      </c>
      <c r="C1357" s="13" t="s">
        <v>3641</v>
      </c>
      <c r="D1357" s="13" t="s">
        <v>4497</v>
      </c>
      <c r="E1357" s="13" t="s">
        <v>4494</v>
      </c>
      <c r="F1357" s="13" t="s">
        <v>532</v>
      </c>
      <c r="G1357" s="13" t="s">
        <v>4311</v>
      </c>
      <c r="H1357" s="13" t="s">
        <v>4498</v>
      </c>
      <c r="I1357" s="13" t="s">
        <v>4499</v>
      </c>
      <c r="J1357" s="13" t="s">
        <v>241</v>
      </c>
      <c r="K1357" s="34">
        <v>3</v>
      </c>
      <c r="L1357" s="12">
        <v>2317</v>
      </c>
      <c r="M1357" s="12">
        <v>0</v>
      </c>
      <c r="N1357" s="17">
        <f t="shared" si="244"/>
        <v>2317</v>
      </c>
      <c r="O1357" s="12">
        <v>2317</v>
      </c>
      <c r="P1357" s="12">
        <v>0</v>
      </c>
      <c r="Q1357" s="17">
        <f t="shared" si="245"/>
        <v>2317</v>
      </c>
      <c r="R1357" s="60" t="s">
        <v>711</v>
      </c>
      <c r="S1357" s="14" t="s">
        <v>3950</v>
      </c>
      <c r="U1357" s="38"/>
    </row>
    <row r="1358" spans="1:21" ht="12.75" customHeight="1">
      <c r="A1358" s="60">
        <v>3</v>
      </c>
      <c r="B1358" s="13" t="s">
        <v>4492</v>
      </c>
      <c r="C1358" s="13" t="s">
        <v>4500</v>
      </c>
      <c r="D1358" s="13" t="s">
        <v>4501</v>
      </c>
      <c r="E1358" s="13">
        <v>52</v>
      </c>
      <c r="F1358" s="13" t="s">
        <v>4502</v>
      </c>
      <c r="G1358" s="13" t="s">
        <v>4503</v>
      </c>
      <c r="H1358" s="13" t="s">
        <v>4504</v>
      </c>
      <c r="I1358" s="13" t="s">
        <v>4505</v>
      </c>
      <c r="J1358" s="13" t="s">
        <v>241</v>
      </c>
      <c r="K1358" s="34">
        <v>7</v>
      </c>
      <c r="L1358" s="12">
        <v>6857</v>
      </c>
      <c r="M1358" s="12">
        <v>0</v>
      </c>
      <c r="N1358" s="17">
        <f t="shared" si="244"/>
        <v>6857</v>
      </c>
      <c r="O1358" s="12">
        <v>6857</v>
      </c>
      <c r="P1358" s="12">
        <v>0</v>
      </c>
      <c r="Q1358" s="17">
        <f t="shared" si="245"/>
        <v>6857</v>
      </c>
      <c r="R1358" s="60" t="s">
        <v>711</v>
      </c>
      <c r="S1358" s="14" t="s">
        <v>3950</v>
      </c>
      <c r="U1358" s="38"/>
    </row>
    <row r="1359" spans="1:21" ht="12.75" customHeight="1">
      <c r="A1359" s="60">
        <v>4</v>
      </c>
      <c r="B1359" s="13" t="s">
        <v>4492</v>
      </c>
      <c r="C1359" s="13" t="s">
        <v>4506</v>
      </c>
      <c r="D1359" s="13" t="s">
        <v>4507</v>
      </c>
      <c r="E1359" s="13">
        <v>2</v>
      </c>
      <c r="F1359" s="13" t="s">
        <v>4508</v>
      </c>
      <c r="G1359" s="13" t="s">
        <v>4509</v>
      </c>
      <c r="H1359" s="13" t="s">
        <v>4510</v>
      </c>
      <c r="I1359" s="13" t="s">
        <v>4511</v>
      </c>
      <c r="J1359" s="13" t="s">
        <v>241</v>
      </c>
      <c r="K1359" s="34">
        <v>35</v>
      </c>
      <c r="L1359" s="12">
        <v>466</v>
      </c>
      <c r="M1359" s="12">
        <v>0</v>
      </c>
      <c r="N1359" s="17">
        <f t="shared" si="244"/>
        <v>466</v>
      </c>
      <c r="O1359" s="12">
        <v>466</v>
      </c>
      <c r="P1359" s="12">
        <v>0</v>
      </c>
      <c r="Q1359" s="17">
        <f t="shared" si="245"/>
        <v>466</v>
      </c>
      <c r="R1359" s="60" t="s">
        <v>711</v>
      </c>
      <c r="S1359" s="14" t="s">
        <v>3950</v>
      </c>
      <c r="U1359" s="38"/>
    </row>
    <row r="1360" spans="1:21" ht="12.75" customHeight="1">
      <c r="A1360" s="60">
        <v>5</v>
      </c>
      <c r="B1360" s="13" t="s">
        <v>4492</v>
      </c>
      <c r="C1360" s="13" t="s">
        <v>4512</v>
      </c>
      <c r="D1360" s="13" t="s">
        <v>4501</v>
      </c>
      <c r="E1360" s="13" t="s">
        <v>3846</v>
      </c>
      <c r="F1360" s="13" t="s">
        <v>4502</v>
      </c>
      <c r="G1360" s="13" t="s">
        <v>4503</v>
      </c>
      <c r="H1360" s="13" t="s">
        <v>4513</v>
      </c>
      <c r="I1360" s="13" t="s">
        <v>4514</v>
      </c>
      <c r="J1360" s="13" t="s">
        <v>241</v>
      </c>
      <c r="K1360" s="34">
        <v>6</v>
      </c>
      <c r="L1360" s="12">
        <v>4957</v>
      </c>
      <c r="M1360" s="12">
        <v>0</v>
      </c>
      <c r="N1360" s="17">
        <f t="shared" si="244"/>
        <v>4957</v>
      </c>
      <c r="O1360" s="12">
        <v>4957</v>
      </c>
      <c r="P1360" s="12">
        <v>0</v>
      </c>
      <c r="Q1360" s="17">
        <f t="shared" si="245"/>
        <v>4957</v>
      </c>
      <c r="R1360" s="60" t="s">
        <v>711</v>
      </c>
      <c r="S1360" s="14" t="s">
        <v>3950</v>
      </c>
      <c r="U1360" s="38"/>
    </row>
    <row r="1361" spans="1:21" ht="12.75" customHeight="1">
      <c r="A1361" s="60">
        <v>6</v>
      </c>
      <c r="B1361" s="13" t="s">
        <v>4492</v>
      </c>
      <c r="C1361" s="13" t="s">
        <v>4515</v>
      </c>
      <c r="D1361" s="13" t="s">
        <v>4516</v>
      </c>
      <c r="E1361" s="13" t="s">
        <v>17</v>
      </c>
      <c r="F1361" s="13" t="s">
        <v>591</v>
      </c>
      <c r="G1361" s="13" t="s">
        <v>592</v>
      </c>
      <c r="H1361" s="13" t="s">
        <v>4517</v>
      </c>
      <c r="I1361" s="13" t="s">
        <v>4518</v>
      </c>
      <c r="J1361" s="13" t="s">
        <v>241</v>
      </c>
      <c r="K1361" s="34">
        <v>38</v>
      </c>
      <c r="L1361" s="12">
        <v>7757</v>
      </c>
      <c r="M1361" s="12">
        <v>0</v>
      </c>
      <c r="N1361" s="17">
        <f t="shared" si="244"/>
        <v>7757</v>
      </c>
      <c r="O1361" s="12">
        <v>7757</v>
      </c>
      <c r="P1361" s="12">
        <v>0</v>
      </c>
      <c r="Q1361" s="17">
        <f t="shared" si="245"/>
        <v>7757</v>
      </c>
      <c r="R1361" s="60" t="s">
        <v>711</v>
      </c>
      <c r="S1361" s="14" t="s">
        <v>3950</v>
      </c>
      <c r="U1361" s="38"/>
    </row>
    <row r="1362" spans="1:21" ht="12.75" customHeight="1">
      <c r="A1362" s="60">
        <v>7</v>
      </c>
      <c r="B1362" s="13" t="s">
        <v>4492</v>
      </c>
      <c r="C1362" s="13" t="s">
        <v>3641</v>
      </c>
      <c r="D1362" s="13" t="s">
        <v>4519</v>
      </c>
      <c r="E1362" s="13" t="s">
        <v>4494</v>
      </c>
      <c r="F1362" s="13" t="s">
        <v>4520</v>
      </c>
      <c r="G1362" s="13" t="s">
        <v>4521</v>
      </c>
      <c r="H1362" s="13" t="s">
        <v>4522</v>
      </c>
      <c r="I1362" s="13" t="s">
        <v>4523</v>
      </c>
      <c r="J1362" s="13" t="s">
        <v>241</v>
      </c>
      <c r="K1362" s="34">
        <v>2.5</v>
      </c>
      <c r="L1362" s="12">
        <v>2689</v>
      </c>
      <c r="M1362" s="12">
        <v>0</v>
      </c>
      <c r="N1362" s="17">
        <f t="shared" si="244"/>
        <v>2689</v>
      </c>
      <c r="O1362" s="12">
        <v>2689</v>
      </c>
      <c r="P1362" s="12">
        <v>0</v>
      </c>
      <c r="Q1362" s="17">
        <f t="shared" si="245"/>
        <v>2689</v>
      </c>
      <c r="R1362" s="60" t="s">
        <v>711</v>
      </c>
      <c r="S1362" s="14" t="s">
        <v>3950</v>
      </c>
      <c r="U1362" s="38"/>
    </row>
    <row r="1363" spans="1:21" ht="12.75" customHeight="1">
      <c r="A1363" s="60">
        <v>8</v>
      </c>
      <c r="B1363" s="13" t="s">
        <v>4492</v>
      </c>
      <c r="C1363" s="13" t="s">
        <v>3641</v>
      </c>
      <c r="D1363" s="13" t="s">
        <v>4524</v>
      </c>
      <c r="E1363" s="13" t="s">
        <v>4525</v>
      </c>
      <c r="F1363" s="13" t="s">
        <v>4502</v>
      </c>
      <c r="G1363" s="13" t="s">
        <v>4503</v>
      </c>
      <c r="H1363" s="13" t="s">
        <v>4526</v>
      </c>
      <c r="I1363" s="13" t="s">
        <v>4527</v>
      </c>
      <c r="J1363" s="13" t="s">
        <v>241</v>
      </c>
      <c r="K1363" s="34">
        <v>2</v>
      </c>
      <c r="L1363" s="12">
        <v>477</v>
      </c>
      <c r="M1363" s="12">
        <v>0</v>
      </c>
      <c r="N1363" s="17">
        <f t="shared" si="244"/>
        <v>477</v>
      </c>
      <c r="O1363" s="12">
        <v>477</v>
      </c>
      <c r="P1363" s="12">
        <v>0</v>
      </c>
      <c r="Q1363" s="17">
        <f t="shared" si="245"/>
        <v>477</v>
      </c>
      <c r="R1363" s="60" t="s">
        <v>711</v>
      </c>
      <c r="S1363" s="14" t="s">
        <v>3950</v>
      </c>
      <c r="U1363" s="38"/>
    </row>
    <row r="1364" spans="1:21" ht="12.75" customHeight="1">
      <c r="A1364" s="60">
        <v>9</v>
      </c>
      <c r="B1364" s="13" t="s">
        <v>4492</v>
      </c>
      <c r="C1364" s="13" t="s">
        <v>3707</v>
      </c>
      <c r="D1364" s="13" t="s">
        <v>4528</v>
      </c>
      <c r="E1364" s="13"/>
      <c r="F1364" s="13" t="s">
        <v>4529</v>
      </c>
      <c r="G1364" s="13" t="s">
        <v>4530</v>
      </c>
      <c r="H1364" s="13" t="s">
        <v>4531</v>
      </c>
      <c r="I1364" s="13" t="s">
        <v>4532</v>
      </c>
      <c r="J1364" s="13" t="s">
        <v>241</v>
      </c>
      <c r="K1364" s="34">
        <v>20</v>
      </c>
      <c r="L1364" s="12">
        <v>237</v>
      </c>
      <c r="M1364" s="12">
        <v>0</v>
      </c>
      <c r="N1364" s="17">
        <f t="shared" si="244"/>
        <v>237</v>
      </c>
      <c r="O1364" s="12">
        <v>237</v>
      </c>
      <c r="P1364" s="12">
        <v>0</v>
      </c>
      <c r="Q1364" s="17">
        <f t="shared" si="245"/>
        <v>237</v>
      </c>
      <c r="R1364" s="60" t="s">
        <v>711</v>
      </c>
      <c r="S1364" s="14" t="s">
        <v>3950</v>
      </c>
      <c r="U1364" s="38"/>
    </row>
    <row r="1365" spans="1:21" ht="12.75" customHeight="1">
      <c r="A1365" s="60">
        <v>10</v>
      </c>
      <c r="B1365" s="13" t="s">
        <v>4492</v>
      </c>
      <c r="C1365" s="13" t="s">
        <v>3641</v>
      </c>
      <c r="D1365" s="13" t="s">
        <v>4533</v>
      </c>
      <c r="E1365" s="13" t="s">
        <v>4494</v>
      </c>
      <c r="F1365" s="13" t="s">
        <v>579</v>
      </c>
      <c r="G1365" s="13" t="s">
        <v>580</v>
      </c>
      <c r="H1365" s="13" t="s">
        <v>4534</v>
      </c>
      <c r="I1365" s="13" t="s">
        <v>4535</v>
      </c>
      <c r="J1365" s="13" t="s">
        <v>241</v>
      </c>
      <c r="K1365" s="34">
        <v>9</v>
      </c>
      <c r="L1365" s="12">
        <v>2154</v>
      </c>
      <c r="M1365" s="12">
        <v>0</v>
      </c>
      <c r="N1365" s="17">
        <f t="shared" si="244"/>
        <v>2154</v>
      </c>
      <c r="O1365" s="12">
        <v>2154</v>
      </c>
      <c r="P1365" s="12">
        <v>0</v>
      </c>
      <c r="Q1365" s="17">
        <f t="shared" si="245"/>
        <v>2154</v>
      </c>
      <c r="R1365" s="60" t="s">
        <v>711</v>
      </c>
      <c r="S1365" s="14" t="s">
        <v>3950</v>
      </c>
      <c r="U1365" s="38"/>
    </row>
    <row r="1366" spans="1:21" ht="12.75" customHeight="1">
      <c r="A1366" s="60">
        <v>11</v>
      </c>
      <c r="B1366" s="13" t="s">
        <v>4492</v>
      </c>
      <c r="C1366" s="13" t="s">
        <v>1405</v>
      </c>
      <c r="D1366" s="13" t="s">
        <v>4536</v>
      </c>
      <c r="E1366" s="13" t="s">
        <v>4537</v>
      </c>
      <c r="F1366" s="13" t="s">
        <v>169</v>
      </c>
      <c r="G1366" s="13" t="s">
        <v>4538</v>
      </c>
      <c r="H1366" s="13" t="s">
        <v>4539</v>
      </c>
      <c r="I1366" s="13" t="s">
        <v>4540</v>
      </c>
      <c r="J1366" s="13" t="s">
        <v>241</v>
      </c>
      <c r="K1366" s="34">
        <v>22</v>
      </c>
      <c r="L1366" s="12">
        <v>904</v>
      </c>
      <c r="M1366" s="12">
        <v>0</v>
      </c>
      <c r="N1366" s="17">
        <f t="shared" si="244"/>
        <v>904</v>
      </c>
      <c r="O1366" s="12">
        <v>904</v>
      </c>
      <c r="P1366" s="12">
        <v>0</v>
      </c>
      <c r="Q1366" s="17">
        <f t="shared" si="245"/>
        <v>904</v>
      </c>
      <c r="R1366" s="60" t="s">
        <v>711</v>
      </c>
      <c r="S1366" s="14" t="s">
        <v>3950</v>
      </c>
      <c r="U1366" s="38"/>
    </row>
    <row r="1367" spans="1:21" ht="12.75" customHeight="1">
      <c r="A1367" s="60">
        <v>12</v>
      </c>
      <c r="B1367" s="13" t="s">
        <v>4492</v>
      </c>
      <c r="C1367" s="13" t="s">
        <v>1855</v>
      </c>
      <c r="D1367" s="13" t="s">
        <v>4541</v>
      </c>
      <c r="E1367" s="13" t="s">
        <v>4542</v>
      </c>
      <c r="F1367" s="13" t="s">
        <v>569</v>
      </c>
      <c r="G1367" s="13" t="s">
        <v>570</v>
      </c>
      <c r="H1367" s="13" t="s">
        <v>4543</v>
      </c>
      <c r="I1367" s="13" t="s">
        <v>4544</v>
      </c>
      <c r="J1367" s="13" t="s">
        <v>241</v>
      </c>
      <c r="K1367" s="34">
        <v>36</v>
      </c>
      <c r="L1367" s="12">
        <v>4304</v>
      </c>
      <c r="M1367" s="12">
        <v>0</v>
      </c>
      <c r="N1367" s="17">
        <f t="shared" si="244"/>
        <v>4304</v>
      </c>
      <c r="O1367" s="12">
        <v>4304</v>
      </c>
      <c r="P1367" s="12">
        <v>0</v>
      </c>
      <c r="Q1367" s="17">
        <f t="shared" si="245"/>
        <v>4304</v>
      </c>
      <c r="R1367" s="60" t="s">
        <v>711</v>
      </c>
      <c r="S1367" s="14" t="s">
        <v>3950</v>
      </c>
      <c r="U1367" s="38"/>
    </row>
    <row r="1368" spans="1:21" ht="12.75" customHeight="1">
      <c r="A1368" s="60">
        <v>13</v>
      </c>
      <c r="B1368" s="13" t="s">
        <v>4492</v>
      </c>
      <c r="C1368" s="13" t="s">
        <v>1855</v>
      </c>
      <c r="D1368" s="13" t="s">
        <v>4545</v>
      </c>
      <c r="E1368" s="13" t="s">
        <v>4546</v>
      </c>
      <c r="F1368" s="13" t="s">
        <v>4547</v>
      </c>
      <c r="G1368" s="13" t="s">
        <v>4548</v>
      </c>
      <c r="H1368" s="13" t="s">
        <v>4549</v>
      </c>
      <c r="I1368" s="13" t="s">
        <v>4550</v>
      </c>
      <c r="J1368" s="13" t="s">
        <v>241</v>
      </c>
      <c r="K1368" s="34">
        <v>17</v>
      </c>
      <c r="L1368" s="12">
        <v>2500</v>
      </c>
      <c r="M1368" s="12">
        <v>0</v>
      </c>
      <c r="N1368" s="17">
        <f t="shared" si="244"/>
        <v>2500</v>
      </c>
      <c r="O1368" s="12">
        <v>2500</v>
      </c>
      <c r="P1368" s="12">
        <v>0</v>
      </c>
      <c r="Q1368" s="17">
        <f t="shared" si="245"/>
        <v>2500</v>
      </c>
      <c r="R1368" s="60" t="s">
        <v>711</v>
      </c>
      <c r="S1368" s="14" t="s">
        <v>3950</v>
      </c>
      <c r="U1368" s="38"/>
    </row>
    <row r="1369" spans="1:21" ht="12.75" customHeight="1">
      <c r="A1369" s="60">
        <v>14</v>
      </c>
      <c r="B1369" s="13" t="s">
        <v>4492</v>
      </c>
      <c r="C1369" s="13" t="s">
        <v>4013</v>
      </c>
      <c r="D1369" s="13" t="s">
        <v>4551</v>
      </c>
      <c r="E1369" s="13" t="s">
        <v>4552</v>
      </c>
      <c r="F1369" s="13" t="s">
        <v>169</v>
      </c>
      <c r="G1369" s="13" t="s">
        <v>4553</v>
      </c>
      <c r="H1369" s="13" t="s">
        <v>4554</v>
      </c>
      <c r="I1369" s="13" t="s">
        <v>4550</v>
      </c>
      <c r="J1369" s="13" t="s">
        <v>1651</v>
      </c>
      <c r="K1369" s="34">
        <v>1</v>
      </c>
      <c r="L1369" s="12">
        <v>2100</v>
      </c>
      <c r="M1369" s="12">
        <v>0</v>
      </c>
      <c r="N1369" s="17">
        <f t="shared" si="244"/>
        <v>2100</v>
      </c>
      <c r="O1369" s="12">
        <v>2100</v>
      </c>
      <c r="P1369" s="12">
        <v>0</v>
      </c>
      <c r="Q1369" s="17">
        <f t="shared" si="245"/>
        <v>2100</v>
      </c>
      <c r="R1369" s="60" t="s">
        <v>711</v>
      </c>
      <c r="S1369" s="14" t="s">
        <v>3950</v>
      </c>
      <c r="U1369" s="38"/>
    </row>
    <row r="1370" spans="1:21" ht="12.75" customHeight="1">
      <c r="A1370" s="60">
        <v>15</v>
      </c>
      <c r="B1370" s="13" t="s">
        <v>4492</v>
      </c>
      <c r="C1370" s="13" t="s">
        <v>4013</v>
      </c>
      <c r="D1370" s="13" t="s">
        <v>4555</v>
      </c>
      <c r="E1370" s="13" t="s">
        <v>4556</v>
      </c>
      <c r="F1370" s="13" t="s">
        <v>169</v>
      </c>
      <c r="G1370" s="13" t="s">
        <v>4557</v>
      </c>
      <c r="H1370" s="13" t="s">
        <v>4558</v>
      </c>
      <c r="I1370" s="13" t="s">
        <v>4550</v>
      </c>
      <c r="J1370" s="13" t="s">
        <v>1651</v>
      </c>
      <c r="K1370" s="34">
        <v>1</v>
      </c>
      <c r="L1370" s="12">
        <v>2750</v>
      </c>
      <c r="M1370" s="12">
        <v>0</v>
      </c>
      <c r="N1370" s="17">
        <f t="shared" si="244"/>
        <v>2750</v>
      </c>
      <c r="O1370" s="12">
        <v>2750</v>
      </c>
      <c r="P1370" s="12">
        <v>0</v>
      </c>
      <c r="Q1370" s="17">
        <f t="shared" si="245"/>
        <v>2750</v>
      </c>
      <c r="R1370" s="60" t="s">
        <v>711</v>
      </c>
      <c r="S1370" s="14" t="s">
        <v>3950</v>
      </c>
      <c r="U1370" s="38"/>
    </row>
    <row r="1371" spans="1:21" ht="12.75" customHeight="1">
      <c r="A1371" s="380"/>
      <c r="B1371" s="381"/>
      <c r="C1371" s="381"/>
      <c r="D1371" s="381"/>
      <c r="E1371" s="381"/>
      <c r="F1371" s="381"/>
      <c r="G1371" s="381"/>
      <c r="H1371" s="381"/>
      <c r="I1371" s="381"/>
      <c r="J1371" s="381"/>
      <c r="K1371" s="382"/>
      <c r="L1371" s="18">
        <f t="shared" ref="L1371:Q1371" si="246">SUM(L1356:L1370)</f>
        <v>42529</v>
      </c>
      <c r="M1371" s="18">
        <f t="shared" si="246"/>
        <v>0</v>
      </c>
      <c r="N1371" s="18">
        <f t="shared" si="246"/>
        <v>42529</v>
      </c>
      <c r="O1371" s="18">
        <f t="shared" si="246"/>
        <v>42529</v>
      </c>
      <c r="P1371" s="18">
        <f t="shared" si="246"/>
        <v>0</v>
      </c>
      <c r="Q1371" s="18">
        <f t="shared" si="246"/>
        <v>42529</v>
      </c>
      <c r="R1371" s="70"/>
      <c r="U1371" s="38"/>
    </row>
    <row r="1372" spans="1:21" ht="36" customHeight="1">
      <c r="A1372" s="368"/>
      <c r="B1372" s="368"/>
      <c r="C1372" s="368"/>
      <c r="D1372" s="368"/>
      <c r="E1372" s="368"/>
      <c r="F1372" s="368"/>
      <c r="G1372" s="368"/>
      <c r="H1372" s="368"/>
      <c r="I1372" s="368"/>
      <c r="J1372" s="368"/>
      <c r="K1372" s="368"/>
      <c r="L1372" s="368"/>
      <c r="M1372" s="368"/>
      <c r="N1372" s="368"/>
      <c r="O1372" s="368"/>
      <c r="P1372" s="368"/>
      <c r="Q1372" s="368"/>
      <c r="U1372" s="38"/>
    </row>
    <row r="1373" spans="1:21" ht="32.1" customHeight="1">
      <c r="A1373" s="55" t="s">
        <v>5030</v>
      </c>
      <c r="B1373" s="374" t="s">
        <v>4559</v>
      </c>
      <c r="C1373" s="375"/>
      <c r="D1373" s="375"/>
      <c r="E1373" s="375"/>
      <c r="F1373" s="375"/>
      <c r="G1373" s="375"/>
      <c r="H1373" s="375"/>
      <c r="I1373" s="375"/>
      <c r="J1373" s="375"/>
      <c r="K1373" s="376"/>
      <c r="L1373" s="377" t="s">
        <v>450</v>
      </c>
      <c r="M1373" s="377"/>
      <c r="N1373" s="377"/>
      <c r="O1373" s="377" t="s">
        <v>451</v>
      </c>
      <c r="P1373" s="377"/>
      <c r="Q1373" s="377"/>
      <c r="R1373" s="378" t="s">
        <v>20</v>
      </c>
      <c r="U1373" s="38"/>
    </row>
    <row r="1374" spans="1:21" ht="42" customHeight="1">
      <c r="A1374" s="56" t="s">
        <v>7</v>
      </c>
      <c r="B1374" s="57" t="s">
        <v>29</v>
      </c>
      <c r="C1374" s="57" t="s">
        <v>4</v>
      </c>
      <c r="D1374" s="58" t="s">
        <v>5</v>
      </c>
      <c r="E1374" s="58" t="s">
        <v>6</v>
      </c>
      <c r="F1374" s="58" t="s">
        <v>8</v>
      </c>
      <c r="G1374" s="58" t="s">
        <v>9</v>
      </c>
      <c r="H1374" s="58" t="s">
        <v>22</v>
      </c>
      <c r="I1374" s="58" t="s">
        <v>10</v>
      </c>
      <c r="J1374" s="58" t="s">
        <v>11</v>
      </c>
      <c r="K1374" s="56" t="s">
        <v>12</v>
      </c>
      <c r="L1374" s="62" t="s">
        <v>13</v>
      </c>
      <c r="M1374" s="56" t="s">
        <v>14</v>
      </c>
      <c r="N1374" s="56" t="s">
        <v>3</v>
      </c>
      <c r="O1374" s="62" t="s">
        <v>13</v>
      </c>
      <c r="P1374" s="56" t="s">
        <v>14</v>
      </c>
      <c r="Q1374" s="56" t="s">
        <v>3</v>
      </c>
      <c r="R1374" s="379"/>
      <c r="U1374" s="38"/>
    </row>
    <row r="1375" spans="1:21" ht="12.75" customHeight="1">
      <c r="A1375" s="60">
        <v>1</v>
      </c>
      <c r="B1375" s="13" t="s">
        <v>4560</v>
      </c>
      <c r="C1375" s="13" t="s">
        <v>4561</v>
      </c>
      <c r="D1375" s="13" t="s">
        <v>4562</v>
      </c>
      <c r="E1375" s="13">
        <v>14</v>
      </c>
      <c r="F1375" s="13" t="s">
        <v>4563</v>
      </c>
      <c r="G1375" s="13" t="s">
        <v>4564</v>
      </c>
      <c r="H1375" s="13" t="s">
        <v>4565</v>
      </c>
      <c r="I1375" s="13" t="s">
        <v>4566</v>
      </c>
      <c r="J1375" s="13" t="s">
        <v>241</v>
      </c>
      <c r="K1375" s="34">
        <v>24</v>
      </c>
      <c r="L1375" s="12">
        <v>4430</v>
      </c>
      <c r="M1375" s="12">
        <v>0</v>
      </c>
      <c r="N1375" s="17">
        <f t="shared" ref="N1375:N1392" si="247">L1375+M1375</f>
        <v>4430</v>
      </c>
      <c r="O1375" s="12">
        <v>4430</v>
      </c>
      <c r="P1375" s="12">
        <v>0</v>
      </c>
      <c r="Q1375" s="17">
        <f t="shared" ref="Q1375:Q1392" si="248">O1375+P1375</f>
        <v>4430</v>
      </c>
      <c r="R1375" s="60" t="s">
        <v>456</v>
      </c>
      <c r="S1375" s="14" t="s">
        <v>3950</v>
      </c>
      <c r="U1375" s="38"/>
    </row>
    <row r="1376" spans="1:21" ht="12.75" customHeight="1">
      <c r="A1376" s="60">
        <v>2</v>
      </c>
      <c r="B1376" s="13" t="s">
        <v>4560</v>
      </c>
      <c r="C1376" s="13" t="s">
        <v>4567</v>
      </c>
      <c r="D1376" s="13" t="s">
        <v>4568</v>
      </c>
      <c r="E1376" s="13">
        <v>7</v>
      </c>
      <c r="F1376" s="13" t="s">
        <v>4569</v>
      </c>
      <c r="G1376" s="13" t="s">
        <v>4570</v>
      </c>
      <c r="H1376" s="13" t="s">
        <v>4571</v>
      </c>
      <c r="I1376" s="13" t="s">
        <v>4572</v>
      </c>
      <c r="J1376" s="13" t="s">
        <v>241</v>
      </c>
      <c r="K1376" s="34">
        <v>15</v>
      </c>
      <c r="L1376" s="12">
        <v>5748</v>
      </c>
      <c r="M1376" s="12">
        <v>0</v>
      </c>
      <c r="N1376" s="17">
        <f t="shared" si="247"/>
        <v>5748</v>
      </c>
      <c r="O1376" s="12">
        <v>5748</v>
      </c>
      <c r="P1376" s="12">
        <v>0</v>
      </c>
      <c r="Q1376" s="17">
        <f t="shared" si="248"/>
        <v>5748</v>
      </c>
      <c r="R1376" s="60" t="s">
        <v>456</v>
      </c>
      <c r="S1376" s="14" t="s">
        <v>3950</v>
      </c>
      <c r="U1376" s="38"/>
    </row>
    <row r="1377" spans="1:21" ht="12.75" customHeight="1">
      <c r="A1377" s="60">
        <v>3</v>
      </c>
      <c r="B1377" s="13" t="s">
        <v>4560</v>
      </c>
      <c r="C1377" s="13" t="s">
        <v>4573</v>
      </c>
      <c r="D1377" s="13" t="s">
        <v>4574</v>
      </c>
      <c r="E1377" s="13"/>
      <c r="F1377" s="13" t="s">
        <v>84</v>
      </c>
      <c r="G1377" s="13" t="s">
        <v>85</v>
      </c>
      <c r="H1377" s="13" t="s">
        <v>4575</v>
      </c>
      <c r="I1377" s="13" t="s">
        <v>4576</v>
      </c>
      <c r="J1377" s="13" t="s">
        <v>241</v>
      </c>
      <c r="K1377" s="34">
        <v>33</v>
      </c>
      <c r="L1377" s="12">
        <v>31401</v>
      </c>
      <c r="M1377" s="12">
        <v>0</v>
      </c>
      <c r="N1377" s="17">
        <f t="shared" si="247"/>
        <v>31401</v>
      </c>
      <c r="O1377" s="12">
        <v>31401</v>
      </c>
      <c r="P1377" s="12">
        <v>0</v>
      </c>
      <c r="Q1377" s="17">
        <f t="shared" si="248"/>
        <v>31401</v>
      </c>
      <c r="R1377" s="60" t="s">
        <v>456</v>
      </c>
      <c r="S1377" s="14" t="s">
        <v>3950</v>
      </c>
      <c r="U1377" s="38"/>
    </row>
    <row r="1378" spans="1:21" ht="12.75" customHeight="1">
      <c r="A1378" s="60">
        <v>4</v>
      </c>
      <c r="B1378" s="13" t="s">
        <v>4560</v>
      </c>
      <c r="C1378" s="13" t="s">
        <v>4013</v>
      </c>
      <c r="D1378" s="13" t="s">
        <v>4577</v>
      </c>
      <c r="E1378" s="13"/>
      <c r="F1378" s="13" t="s">
        <v>4578</v>
      </c>
      <c r="G1378" s="13" t="s">
        <v>4579</v>
      </c>
      <c r="H1378" s="13" t="s">
        <v>4580</v>
      </c>
      <c r="I1378" s="13" t="s">
        <v>4581</v>
      </c>
      <c r="J1378" s="13" t="s">
        <v>241</v>
      </c>
      <c r="K1378" s="34">
        <v>2</v>
      </c>
      <c r="L1378" s="12">
        <v>2992</v>
      </c>
      <c r="M1378" s="12">
        <v>0</v>
      </c>
      <c r="N1378" s="17">
        <f t="shared" si="247"/>
        <v>2992</v>
      </c>
      <c r="O1378" s="12">
        <v>2992</v>
      </c>
      <c r="P1378" s="12">
        <v>0</v>
      </c>
      <c r="Q1378" s="17">
        <f t="shared" si="248"/>
        <v>2992</v>
      </c>
      <c r="R1378" s="60" t="s">
        <v>456</v>
      </c>
      <c r="S1378" s="14" t="s">
        <v>3950</v>
      </c>
      <c r="U1378" s="38"/>
    </row>
    <row r="1379" spans="1:21" ht="12.75" customHeight="1">
      <c r="A1379" s="60">
        <v>5</v>
      </c>
      <c r="B1379" s="13" t="s">
        <v>4560</v>
      </c>
      <c r="C1379" s="13" t="s">
        <v>4013</v>
      </c>
      <c r="D1379" s="13" t="s">
        <v>4582</v>
      </c>
      <c r="E1379" s="13"/>
      <c r="F1379" s="13" t="s">
        <v>4578</v>
      </c>
      <c r="G1379" s="13" t="s">
        <v>4579</v>
      </c>
      <c r="H1379" s="13" t="s">
        <v>4583</v>
      </c>
      <c r="I1379" s="13" t="s">
        <v>4584</v>
      </c>
      <c r="J1379" s="13" t="s">
        <v>241</v>
      </c>
      <c r="K1379" s="34">
        <v>2</v>
      </c>
      <c r="L1379" s="12">
        <v>2609</v>
      </c>
      <c r="M1379" s="12">
        <v>0</v>
      </c>
      <c r="N1379" s="17">
        <f t="shared" si="247"/>
        <v>2609</v>
      </c>
      <c r="O1379" s="12">
        <v>2609</v>
      </c>
      <c r="P1379" s="12">
        <v>0</v>
      </c>
      <c r="Q1379" s="17">
        <f t="shared" si="248"/>
        <v>2609</v>
      </c>
      <c r="R1379" s="60" t="s">
        <v>456</v>
      </c>
      <c r="S1379" s="14" t="s">
        <v>3950</v>
      </c>
      <c r="U1379" s="38"/>
    </row>
    <row r="1380" spans="1:21" ht="12.75" customHeight="1">
      <c r="A1380" s="60">
        <v>6</v>
      </c>
      <c r="B1380" s="13" t="s">
        <v>4560</v>
      </c>
      <c r="C1380" s="13" t="s">
        <v>4013</v>
      </c>
      <c r="D1380" s="13" t="s">
        <v>4585</v>
      </c>
      <c r="E1380" s="13"/>
      <c r="F1380" s="13" t="s">
        <v>4586</v>
      </c>
      <c r="G1380" s="13" t="s">
        <v>4587</v>
      </c>
      <c r="H1380" s="13" t="s">
        <v>508</v>
      </c>
      <c r="I1380" s="13" t="s">
        <v>3830</v>
      </c>
      <c r="J1380" s="13" t="s">
        <v>3830</v>
      </c>
      <c r="K1380" s="34">
        <v>1</v>
      </c>
      <c r="L1380" s="12">
        <v>3336</v>
      </c>
      <c r="M1380" s="12">
        <v>0</v>
      </c>
      <c r="N1380" s="17">
        <f t="shared" si="247"/>
        <v>3336</v>
      </c>
      <c r="O1380" s="12">
        <v>3336</v>
      </c>
      <c r="P1380" s="12">
        <v>0</v>
      </c>
      <c r="Q1380" s="17">
        <f t="shared" si="248"/>
        <v>3336</v>
      </c>
      <c r="R1380" s="60" t="s">
        <v>456</v>
      </c>
      <c r="S1380" s="14" t="s">
        <v>3950</v>
      </c>
      <c r="U1380" s="38"/>
    </row>
    <row r="1381" spans="1:21" ht="12.75" customHeight="1">
      <c r="A1381" s="60">
        <v>7</v>
      </c>
      <c r="B1381" s="13" t="s">
        <v>4560</v>
      </c>
      <c r="C1381" s="13" t="s">
        <v>4013</v>
      </c>
      <c r="D1381" s="13" t="s">
        <v>4588</v>
      </c>
      <c r="E1381" s="13"/>
      <c r="F1381" s="13" t="s">
        <v>4586</v>
      </c>
      <c r="G1381" s="13" t="s">
        <v>4587</v>
      </c>
      <c r="H1381" s="13" t="s">
        <v>4589</v>
      </c>
      <c r="I1381" s="13" t="s">
        <v>4590</v>
      </c>
      <c r="J1381" s="13" t="s">
        <v>241</v>
      </c>
      <c r="K1381" s="34">
        <v>3</v>
      </c>
      <c r="L1381" s="12">
        <v>1234</v>
      </c>
      <c r="M1381" s="12">
        <v>0</v>
      </c>
      <c r="N1381" s="17">
        <f t="shared" si="247"/>
        <v>1234</v>
      </c>
      <c r="O1381" s="12">
        <v>1234</v>
      </c>
      <c r="P1381" s="12">
        <v>0</v>
      </c>
      <c r="Q1381" s="17">
        <f t="shared" si="248"/>
        <v>1234</v>
      </c>
      <c r="R1381" s="60" t="s">
        <v>456</v>
      </c>
      <c r="S1381" s="14" t="s">
        <v>3950</v>
      </c>
      <c r="U1381" s="38"/>
    </row>
    <row r="1382" spans="1:21" ht="12.75" customHeight="1">
      <c r="A1382" s="60">
        <v>8</v>
      </c>
      <c r="B1382" s="13" t="s">
        <v>4560</v>
      </c>
      <c r="C1382" s="13" t="s">
        <v>4013</v>
      </c>
      <c r="D1382" s="13" t="s">
        <v>4588</v>
      </c>
      <c r="E1382" s="13"/>
      <c r="F1382" s="13" t="s">
        <v>4586</v>
      </c>
      <c r="G1382" s="13" t="s">
        <v>4587</v>
      </c>
      <c r="H1382" s="13" t="s">
        <v>4591</v>
      </c>
      <c r="I1382" s="13" t="s">
        <v>4592</v>
      </c>
      <c r="J1382" s="13" t="s">
        <v>241</v>
      </c>
      <c r="K1382" s="34">
        <v>3</v>
      </c>
      <c r="L1382" s="12">
        <v>2219</v>
      </c>
      <c r="M1382" s="12">
        <v>0</v>
      </c>
      <c r="N1382" s="17">
        <f t="shared" si="247"/>
        <v>2219</v>
      </c>
      <c r="O1382" s="12">
        <v>2219</v>
      </c>
      <c r="P1382" s="12">
        <v>0</v>
      </c>
      <c r="Q1382" s="17">
        <f t="shared" si="248"/>
        <v>2219</v>
      </c>
      <c r="R1382" s="60" t="s">
        <v>456</v>
      </c>
      <c r="S1382" s="14" t="s">
        <v>3950</v>
      </c>
      <c r="U1382" s="38"/>
    </row>
    <row r="1383" spans="1:21" ht="12.75" customHeight="1">
      <c r="A1383" s="60">
        <v>9</v>
      </c>
      <c r="B1383" s="13" t="s">
        <v>4560</v>
      </c>
      <c r="C1383" s="13" t="s">
        <v>4013</v>
      </c>
      <c r="D1383" s="13" t="s">
        <v>4593</v>
      </c>
      <c r="E1383" s="13"/>
      <c r="F1383" s="13" t="s">
        <v>4586</v>
      </c>
      <c r="G1383" s="13" t="s">
        <v>4587</v>
      </c>
      <c r="H1383" s="13" t="s">
        <v>4594</v>
      </c>
      <c r="I1383" s="13" t="s">
        <v>4595</v>
      </c>
      <c r="J1383" s="13" t="s">
        <v>241</v>
      </c>
      <c r="K1383" s="34">
        <v>2</v>
      </c>
      <c r="L1383" s="12">
        <v>2328</v>
      </c>
      <c r="M1383" s="12">
        <v>0</v>
      </c>
      <c r="N1383" s="17">
        <f t="shared" si="247"/>
        <v>2328</v>
      </c>
      <c r="O1383" s="12">
        <v>2328</v>
      </c>
      <c r="P1383" s="12">
        <v>0</v>
      </c>
      <c r="Q1383" s="17">
        <f t="shared" si="248"/>
        <v>2328</v>
      </c>
      <c r="R1383" s="60" t="s">
        <v>456</v>
      </c>
      <c r="S1383" s="14" t="s">
        <v>3950</v>
      </c>
      <c r="U1383" s="38"/>
    </row>
    <row r="1384" spans="1:21" ht="12.75" customHeight="1">
      <c r="A1384" s="60">
        <v>10</v>
      </c>
      <c r="B1384" s="13" t="s">
        <v>4560</v>
      </c>
      <c r="C1384" s="13" t="s">
        <v>4013</v>
      </c>
      <c r="D1384" s="13" t="s">
        <v>4596</v>
      </c>
      <c r="E1384" s="13"/>
      <c r="F1384" s="13" t="s">
        <v>4586</v>
      </c>
      <c r="G1384" s="13" t="s">
        <v>4587</v>
      </c>
      <c r="H1384" s="13" t="s">
        <v>4597</v>
      </c>
      <c r="I1384" s="13" t="s">
        <v>4598</v>
      </c>
      <c r="J1384" s="13" t="s">
        <v>241</v>
      </c>
      <c r="K1384" s="34">
        <v>3</v>
      </c>
      <c r="L1384" s="12">
        <v>1975</v>
      </c>
      <c r="M1384" s="12">
        <v>0</v>
      </c>
      <c r="N1384" s="17">
        <f t="shared" si="247"/>
        <v>1975</v>
      </c>
      <c r="O1384" s="12">
        <v>1975</v>
      </c>
      <c r="P1384" s="12">
        <v>0</v>
      </c>
      <c r="Q1384" s="17">
        <f t="shared" si="248"/>
        <v>1975</v>
      </c>
      <c r="R1384" s="60" t="s">
        <v>456</v>
      </c>
      <c r="S1384" s="14" t="s">
        <v>3950</v>
      </c>
      <c r="U1384" s="38"/>
    </row>
    <row r="1385" spans="1:21" ht="12.75" customHeight="1">
      <c r="A1385" s="60">
        <v>11</v>
      </c>
      <c r="B1385" s="13" t="s">
        <v>4560</v>
      </c>
      <c r="C1385" s="13" t="s">
        <v>4013</v>
      </c>
      <c r="D1385" s="13" t="s">
        <v>4599</v>
      </c>
      <c r="E1385" s="13"/>
      <c r="F1385" s="13" t="s">
        <v>4586</v>
      </c>
      <c r="G1385" s="13" t="s">
        <v>4587</v>
      </c>
      <c r="H1385" s="13" t="s">
        <v>4600</v>
      </c>
      <c r="I1385" s="13" t="s">
        <v>4601</v>
      </c>
      <c r="J1385" s="13" t="s">
        <v>241</v>
      </c>
      <c r="K1385" s="34">
        <v>3</v>
      </c>
      <c r="L1385" s="12">
        <v>2693</v>
      </c>
      <c r="M1385" s="12">
        <v>0</v>
      </c>
      <c r="N1385" s="17">
        <f t="shared" si="247"/>
        <v>2693</v>
      </c>
      <c r="O1385" s="12">
        <v>2693</v>
      </c>
      <c r="P1385" s="12">
        <v>0</v>
      </c>
      <c r="Q1385" s="17">
        <f t="shared" si="248"/>
        <v>2693</v>
      </c>
      <c r="R1385" s="60" t="s">
        <v>456</v>
      </c>
      <c r="S1385" s="14" t="s">
        <v>3950</v>
      </c>
      <c r="U1385" s="38"/>
    </row>
    <row r="1386" spans="1:21" ht="12.75" customHeight="1">
      <c r="A1386" s="60">
        <v>12</v>
      </c>
      <c r="B1386" s="13" t="s">
        <v>4560</v>
      </c>
      <c r="C1386" s="13" t="s">
        <v>4013</v>
      </c>
      <c r="D1386" s="13" t="s">
        <v>4593</v>
      </c>
      <c r="E1386" s="13"/>
      <c r="F1386" s="13" t="s">
        <v>4586</v>
      </c>
      <c r="G1386" s="13" t="s">
        <v>4587</v>
      </c>
      <c r="H1386" s="13" t="s">
        <v>4602</v>
      </c>
      <c r="I1386" s="13" t="s">
        <v>4603</v>
      </c>
      <c r="J1386" s="13" t="s">
        <v>241</v>
      </c>
      <c r="K1386" s="34">
        <v>2</v>
      </c>
      <c r="L1386" s="12">
        <v>1413</v>
      </c>
      <c r="M1386" s="12">
        <v>0</v>
      </c>
      <c r="N1386" s="17">
        <f t="shared" si="247"/>
        <v>1413</v>
      </c>
      <c r="O1386" s="12">
        <v>1413</v>
      </c>
      <c r="P1386" s="12">
        <v>0</v>
      </c>
      <c r="Q1386" s="17">
        <f t="shared" si="248"/>
        <v>1413</v>
      </c>
      <c r="R1386" s="60" t="s">
        <v>456</v>
      </c>
      <c r="S1386" s="14" t="s">
        <v>3950</v>
      </c>
      <c r="U1386" s="38"/>
    </row>
    <row r="1387" spans="1:21" ht="12.75" customHeight="1">
      <c r="A1387" s="60">
        <v>13</v>
      </c>
      <c r="B1387" s="13" t="s">
        <v>4560</v>
      </c>
      <c r="C1387" s="13" t="s">
        <v>4604</v>
      </c>
      <c r="D1387" s="13" t="s">
        <v>4605</v>
      </c>
      <c r="E1387" s="13"/>
      <c r="F1387" s="13" t="s">
        <v>4578</v>
      </c>
      <c r="G1387" s="13" t="s">
        <v>4579</v>
      </c>
      <c r="H1387" s="13" t="s">
        <v>4606</v>
      </c>
      <c r="I1387" s="13" t="s">
        <v>4607</v>
      </c>
      <c r="J1387" s="13" t="s">
        <v>241</v>
      </c>
      <c r="K1387" s="34">
        <v>2</v>
      </c>
      <c r="L1387" s="12">
        <v>393</v>
      </c>
      <c r="M1387" s="12">
        <v>0</v>
      </c>
      <c r="N1387" s="17">
        <f t="shared" si="247"/>
        <v>393</v>
      </c>
      <c r="O1387" s="12">
        <v>393</v>
      </c>
      <c r="P1387" s="12">
        <v>0</v>
      </c>
      <c r="Q1387" s="17">
        <f t="shared" si="248"/>
        <v>393</v>
      </c>
      <c r="R1387" s="60" t="s">
        <v>456</v>
      </c>
      <c r="S1387" s="14" t="s">
        <v>3950</v>
      </c>
      <c r="U1387" s="38"/>
    </row>
    <row r="1388" spans="1:21" ht="12.75" customHeight="1">
      <c r="A1388" s="60">
        <v>14</v>
      </c>
      <c r="B1388" s="13" t="s">
        <v>4560</v>
      </c>
      <c r="C1388" s="13" t="s">
        <v>3707</v>
      </c>
      <c r="D1388" s="13" t="s">
        <v>4608</v>
      </c>
      <c r="E1388" s="13" t="s">
        <v>4609</v>
      </c>
      <c r="F1388" s="13" t="s">
        <v>4610</v>
      </c>
      <c r="G1388" s="13" t="s">
        <v>4611</v>
      </c>
      <c r="H1388" s="13" t="s">
        <v>4612</v>
      </c>
      <c r="I1388" s="13" t="s">
        <v>4613</v>
      </c>
      <c r="J1388" s="13" t="s">
        <v>241</v>
      </c>
      <c r="K1388" s="34">
        <v>24</v>
      </c>
      <c r="L1388" s="12">
        <v>561</v>
      </c>
      <c r="M1388" s="12">
        <v>0</v>
      </c>
      <c r="N1388" s="17">
        <f t="shared" si="247"/>
        <v>561</v>
      </c>
      <c r="O1388" s="12">
        <v>561</v>
      </c>
      <c r="P1388" s="12">
        <v>0</v>
      </c>
      <c r="Q1388" s="17">
        <f t="shared" si="248"/>
        <v>561</v>
      </c>
      <c r="R1388" s="60" t="s">
        <v>456</v>
      </c>
      <c r="S1388" s="14" t="s">
        <v>3950</v>
      </c>
      <c r="U1388" s="38"/>
    </row>
    <row r="1389" spans="1:21" ht="12.75" customHeight="1">
      <c r="A1389" s="60">
        <v>15</v>
      </c>
      <c r="B1389" s="13" t="s">
        <v>4560</v>
      </c>
      <c r="C1389" s="13" t="s">
        <v>3707</v>
      </c>
      <c r="D1389" s="13" t="s">
        <v>4614</v>
      </c>
      <c r="E1389" s="13"/>
      <c r="F1389" s="13" t="s">
        <v>860</v>
      </c>
      <c r="G1389" s="13" t="s">
        <v>4615</v>
      </c>
      <c r="H1389" s="13" t="s">
        <v>4616</v>
      </c>
      <c r="I1389" s="13" t="s">
        <v>4617</v>
      </c>
      <c r="J1389" s="13" t="s">
        <v>241</v>
      </c>
      <c r="K1389" s="34">
        <v>12</v>
      </c>
      <c r="L1389" s="12">
        <v>238</v>
      </c>
      <c r="M1389" s="12">
        <v>0</v>
      </c>
      <c r="N1389" s="17">
        <f t="shared" si="247"/>
        <v>238</v>
      </c>
      <c r="O1389" s="12">
        <v>238</v>
      </c>
      <c r="P1389" s="12">
        <v>0</v>
      </c>
      <c r="Q1389" s="17">
        <f t="shared" si="248"/>
        <v>238</v>
      </c>
      <c r="R1389" s="60" t="s">
        <v>456</v>
      </c>
      <c r="S1389" s="14" t="s">
        <v>3950</v>
      </c>
      <c r="U1389" s="38"/>
    </row>
    <row r="1390" spans="1:21" ht="12.75" customHeight="1">
      <c r="A1390" s="60">
        <v>16</v>
      </c>
      <c r="B1390" s="13" t="s">
        <v>4560</v>
      </c>
      <c r="C1390" s="13" t="s">
        <v>3707</v>
      </c>
      <c r="D1390" s="13" t="s">
        <v>4618</v>
      </c>
      <c r="E1390" s="13" t="s">
        <v>4619</v>
      </c>
      <c r="F1390" s="13" t="s">
        <v>4620</v>
      </c>
      <c r="G1390" s="13" t="s">
        <v>4621</v>
      </c>
      <c r="H1390" s="13" t="s">
        <v>4622</v>
      </c>
      <c r="I1390" s="280" t="s">
        <v>4438</v>
      </c>
      <c r="J1390" s="13" t="s">
        <v>241</v>
      </c>
      <c r="K1390" s="34">
        <v>20</v>
      </c>
      <c r="L1390" s="12">
        <v>4499</v>
      </c>
      <c r="M1390" s="12">
        <v>0</v>
      </c>
      <c r="N1390" s="17">
        <f t="shared" si="247"/>
        <v>4499</v>
      </c>
      <c r="O1390" s="12">
        <v>4499</v>
      </c>
      <c r="P1390" s="12">
        <v>0</v>
      </c>
      <c r="Q1390" s="17">
        <f t="shared" si="248"/>
        <v>4499</v>
      </c>
      <c r="R1390" s="60" t="s">
        <v>456</v>
      </c>
      <c r="S1390" s="14" t="s">
        <v>3950</v>
      </c>
      <c r="U1390" s="38"/>
    </row>
    <row r="1391" spans="1:21" ht="12.75" customHeight="1">
      <c r="A1391" s="60">
        <v>17</v>
      </c>
      <c r="B1391" s="13" t="s">
        <v>4560</v>
      </c>
      <c r="C1391" s="13" t="s">
        <v>4623</v>
      </c>
      <c r="D1391" s="13" t="s">
        <v>4624</v>
      </c>
      <c r="E1391" s="13">
        <v>22</v>
      </c>
      <c r="F1391" s="13" t="s">
        <v>4625</v>
      </c>
      <c r="G1391" s="13" t="s">
        <v>4626</v>
      </c>
      <c r="H1391" s="13" t="s">
        <v>4627</v>
      </c>
      <c r="I1391" s="13" t="s">
        <v>4628</v>
      </c>
      <c r="J1391" s="13" t="s">
        <v>241</v>
      </c>
      <c r="K1391" s="34">
        <v>24</v>
      </c>
      <c r="L1391" s="12">
        <v>7562</v>
      </c>
      <c r="M1391" s="12">
        <v>0</v>
      </c>
      <c r="N1391" s="17">
        <f t="shared" si="247"/>
        <v>7562</v>
      </c>
      <c r="O1391" s="12">
        <v>7562</v>
      </c>
      <c r="P1391" s="12">
        <v>0</v>
      </c>
      <c r="Q1391" s="17">
        <f t="shared" si="248"/>
        <v>7562</v>
      </c>
      <c r="R1391" s="60" t="s">
        <v>456</v>
      </c>
      <c r="S1391" s="14" t="s">
        <v>3950</v>
      </c>
      <c r="U1391" s="38"/>
    </row>
    <row r="1392" spans="1:21" ht="12.75" customHeight="1">
      <c r="A1392" s="60">
        <v>18</v>
      </c>
      <c r="B1392" s="13" t="s">
        <v>4560</v>
      </c>
      <c r="C1392" s="13" t="s">
        <v>3641</v>
      </c>
      <c r="D1392" s="13" t="s">
        <v>4629</v>
      </c>
      <c r="E1392" s="13" t="s">
        <v>4630</v>
      </c>
      <c r="F1392" s="13" t="s">
        <v>4631</v>
      </c>
      <c r="G1392" s="13" t="s">
        <v>4632</v>
      </c>
      <c r="H1392" s="13" t="s">
        <v>4633</v>
      </c>
      <c r="I1392" s="13" t="s">
        <v>4634</v>
      </c>
      <c r="J1392" s="13" t="s">
        <v>241</v>
      </c>
      <c r="K1392" s="34">
        <v>3</v>
      </c>
      <c r="L1392" s="12">
        <v>1094</v>
      </c>
      <c r="M1392" s="12">
        <v>0</v>
      </c>
      <c r="N1392" s="17">
        <f t="shared" si="247"/>
        <v>1094</v>
      </c>
      <c r="O1392" s="12">
        <v>1094</v>
      </c>
      <c r="P1392" s="12">
        <v>0</v>
      </c>
      <c r="Q1392" s="17">
        <f t="shared" si="248"/>
        <v>1094</v>
      </c>
      <c r="R1392" s="60" t="s">
        <v>456</v>
      </c>
      <c r="S1392" s="14" t="s">
        <v>3950</v>
      </c>
      <c r="U1392" s="38"/>
    </row>
    <row r="1393" spans="1:21" ht="12.75" customHeight="1">
      <c r="A1393" s="380"/>
      <c r="B1393" s="381"/>
      <c r="C1393" s="381"/>
      <c r="D1393" s="381"/>
      <c r="E1393" s="381"/>
      <c r="F1393" s="381"/>
      <c r="G1393" s="381"/>
      <c r="H1393" s="381"/>
      <c r="I1393" s="381"/>
      <c r="J1393" s="381"/>
      <c r="K1393" s="382"/>
      <c r="L1393" s="18">
        <f t="shared" ref="L1393:Q1393" si="249">SUM(L1375:L1392)</f>
        <v>76725</v>
      </c>
      <c r="M1393" s="18">
        <f t="shared" si="249"/>
        <v>0</v>
      </c>
      <c r="N1393" s="18">
        <f t="shared" si="249"/>
        <v>76725</v>
      </c>
      <c r="O1393" s="18">
        <f t="shared" si="249"/>
        <v>76725</v>
      </c>
      <c r="P1393" s="18">
        <f t="shared" si="249"/>
        <v>0</v>
      </c>
      <c r="Q1393" s="18">
        <f t="shared" si="249"/>
        <v>76725</v>
      </c>
      <c r="R1393" s="70"/>
      <c r="U1393" s="38"/>
    </row>
    <row r="1394" spans="1:21" ht="36" customHeight="1">
      <c r="A1394" s="368"/>
      <c r="B1394" s="368"/>
      <c r="C1394" s="368"/>
      <c r="D1394" s="368"/>
      <c r="E1394" s="368"/>
      <c r="F1394" s="368"/>
      <c r="G1394" s="368"/>
      <c r="H1394" s="368"/>
      <c r="I1394" s="368"/>
      <c r="J1394" s="368"/>
      <c r="K1394" s="368"/>
      <c r="L1394" s="368"/>
      <c r="M1394" s="368"/>
      <c r="N1394" s="368"/>
      <c r="O1394" s="368"/>
      <c r="P1394" s="368"/>
      <c r="Q1394" s="368"/>
      <c r="U1394" s="38"/>
    </row>
    <row r="1395" spans="1:21" ht="32.1" customHeight="1">
      <c r="A1395" s="55" t="s">
        <v>5031</v>
      </c>
      <c r="B1395" s="374" t="s">
        <v>4635</v>
      </c>
      <c r="C1395" s="375"/>
      <c r="D1395" s="375"/>
      <c r="E1395" s="375"/>
      <c r="F1395" s="375"/>
      <c r="G1395" s="375"/>
      <c r="H1395" s="375"/>
      <c r="I1395" s="375"/>
      <c r="J1395" s="375"/>
      <c r="K1395" s="376"/>
      <c r="L1395" s="377" t="s">
        <v>450</v>
      </c>
      <c r="M1395" s="377"/>
      <c r="N1395" s="377"/>
      <c r="O1395" s="377" t="s">
        <v>451</v>
      </c>
      <c r="P1395" s="377"/>
      <c r="Q1395" s="377"/>
      <c r="R1395" s="378" t="s">
        <v>20</v>
      </c>
      <c r="U1395" s="38"/>
    </row>
    <row r="1396" spans="1:21" ht="42" customHeight="1">
      <c r="A1396" s="56" t="s">
        <v>7</v>
      </c>
      <c r="B1396" s="57" t="s">
        <v>29</v>
      </c>
      <c r="C1396" s="57" t="s">
        <v>4</v>
      </c>
      <c r="D1396" s="58" t="s">
        <v>5</v>
      </c>
      <c r="E1396" s="58" t="s">
        <v>6</v>
      </c>
      <c r="F1396" s="58" t="s">
        <v>8</v>
      </c>
      <c r="G1396" s="58" t="s">
        <v>9</v>
      </c>
      <c r="H1396" s="58" t="s">
        <v>22</v>
      </c>
      <c r="I1396" s="58" t="s">
        <v>10</v>
      </c>
      <c r="J1396" s="58" t="s">
        <v>11</v>
      </c>
      <c r="K1396" s="56" t="s">
        <v>12</v>
      </c>
      <c r="L1396" s="62" t="s">
        <v>13</v>
      </c>
      <c r="M1396" s="56" t="s">
        <v>14</v>
      </c>
      <c r="N1396" s="56" t="s">
        <v>3</v>
      </c>
      <c r="O1396" s="62" t="s">
        <v>13</v>
      </c>
      <c r="P1396" s="56" t="s">
        <v>14</v>
      </c>
      <c r="Q1396" s="56" t="s">
        <v>3</v>
      </c>
      <c r="R1396" s="379"/>
      <c r="U1396" s="38"/>
    </row>
    <row r="1397" spans="1:21" ht="12.75" customHeight="1">
      <c r="A1397" s="60">
        <v>1</v>
      </c>
      <c r="B1397" s="13" t="s">
        <v>4636</v>
      </c>
      <c r="C1397" s="13" t="s">
        <v>1162</v>
      </c>
      <c r="D1397" s="13" t="s">
        <v>4637</v>
      </c>
      <c r="E1397" s="13">
        <v>18</v>
      </c>
      <c r="F1397" s="13" t="s">
        <v>127</v>
      </c>
      <c r="G1397" s="13" t="s">
        <v>128</v>
      </c>
      <c r="H1397" s="13" t="s">
        <v>4638</v>
      </c>
      <c r="I1397" s="13" t="s">
        <v>4639</v>
      </c>
      <c r="J1397" s="13" t="s">
        <v>220</v>
      </c>
      <c r="K1397" s="34">
        <v>35</v>
      </c>
      <c r="L1397" s="12">
        <v>17827</v>
      </c>
      <c r="M1397" s="12">
        <v>0</v>
      </c>
      <c r="N1397" s="17">
        <f t="shared" ref="N1397:N1433" si="250">L1397+M1397</f>
        <v>17827</v>
      </c>
      <c r="O1397" s="12">
        <v>17827</v>
      </c>
      <c r="P1397" s="12">
        <v>0</v>
      </c>
      <c r="Q1397" s="17">
        <f t="shared" ref="Q1397:Q1433" si="251">O1397+P1397</f>
        <v>17827</v>
      </c>
      <c r="R1397" s="60" t="s">
        <v>711</v>
      </c>
      <c r="S1397" s="14" t="s">
        <v>3950</v>
      </c>
      <c r="U1397" s="38"/>
    </row>
    <row r="1398" spans="1:21" ht="12.75" customHeight="1">
      <c r="A1398" s="60">
        <v>2</v>
      </c>
      <c r="B1398" s="13" t="s">
        <v>4636</v>
      </c>
      <c r="C1398" s="13" t="s">
        <v>1162</v>
      </c>
      <c r="D1398" s="13" t="s">
        <v>4640</v>
      </c>
      <c r="E1398" s="13" t="s">
        <v>2161</v>
      </c>
      <c r="F1398" s="13" t="s">
        <v>197</v>
      </c>
      <c r="G1398" s="13" t="s">
        <v>198</v>
      </c>
      <c r="H1398" s="13" t="s">
        <v>4641</v>
      </c>
      <c r="I1398" s="13" t="s">
        <v>4642</v>
      </c>
      <c r="J1398" s="13" t="s">
        <v>444</v>
      </c>
      <c r="K1398" s="34">
        <v>38</v>
      </c>
      <c r="L1398" s="12">
        <v>11291</v>
      </c>
      <c r="M1398" s="12">
        <v>0</v>
      </c>
      <c r="N1398" s="17">
        <f t="shared" si="250"/>
        <v>11291</v>
      </c>
      <c r="O1398" s="12">
        <v>11291</v>
      </c>
      <c r="P1398" s="12">
        <v>0</v>
      </c>
      <c r="Q1398" s="17">
        <f t="shared" si="251"/>
        <v>11291</v>
      </c>
      <c r="R1398" s="60" t="s">
        <v>711</v>
      </c>
      <c r="S1398" s="14" t="s">
        <v>3950</v>
      </c>
      <c r="U1398" s="38"/>
    </row>
    <row r="1399" spans="1:21" ht="12.75" customHeight="1">
      <c r="A1399" s="60">
        <v>3</v>
      </c>
      <c r="B1399" s="13" t="s">
        <v>4636</v>
      </c>
      <c r="C1399" s="13" t="s">
        <v>1162</v>
      </c>
      <c r="D1399" s="13" t="s">
        <v>4643</v>
      </c>
      <c r="E1399" s="13" t="s">
        <v>4644</v>
      </c>
      <c r="F1399" s="13" t="s">
        <v>1206</v>
      </c>
      <c r="G1399" s="13" t="s">
        <v>4645</v>
      </c>
      <c r="H1399" s="13" t="s">
        <v>4646</v>
      </c>
      <c r="I1399" s="13" t="s">
        <v>4647</v>
      </c>
      <c r="J1399" s="13" t="s">
        <v>241</v>
      </c>
      <c r="K1399" s="34">
        <v>12</v>
      </c>
      <c r="L1399" s="12">
        <v>12000</v>
      </c>
      <c r="M1399" s="12">
        <v>0</v>
      </c>
      <c r="N1399" s="17">
        <f t="shared" si="250"/>
        <v>12000</v>
      </c>
      <c r="O1399" s="12">
        <v>12000</v>
      </c>
      <c r="P1399" s="12">
        <v>0</v>
      </c>
      <c r="Q1399" s="17">
        <f t="shared" si="251"/>
        <v>12000</v>
      </c>
      <c r="R1399" s="60" t="s">
        <v>711</v>
      </c>
      <c r="S1399" s="14" t="s">
        <v>3950</v>
      </c>
      <c r="U1399" s="38"/>
    </row>
    <row r="1400" spans="1:21" ht="12.75" customHeight="1">
      <c r="A1400" s="60">
        <v>4</v>
      </c>
      <c r="B1400" s="13" t="s">
        <v>4636</v>
      </c>
      <c r="C1400" s="13" t="s">
        <v>1162</v>
      </c>
      <c r="D1400" s="13" t="s">
        <v>4643</v>
      </c>
      <c r="E1400" s="13" t="s">
        <v>4644</v>
      </c>
      <c r="F1400" s="13" t="s">
        <v>1206</v>
      </c>
      <c r="G1400" s="13" t="s">
        <v>4645</v>
      </c>
      <c r="H1400" s="13" t="s">
        <v>4648</v>
      </c>
      <c r="I1400" s="13" t="s">
        <v>4649</v>
      </c>
      <c r="J1400" s="13" t="s">
        <v>241</v>
      </c>
      <c r="K1400" s="34">
        <v>5</v>
      </c>
      <c r="L1400" s="12">
        <v>2000</v>
      </c>
      <c r="M1400" s="12">
        <v>0</v>
      </c>
      <c r="N1400" s="17">
        <f t="shared" si="250"/>
        <v>2000</v>
      </c>
      <c r="O1400" s="12">
        <v>2000</v>
      </c>
      <c r="P1400" s="12">
        <v>0</v>
      </c>
      <c r="Q1400" s="17">
        <f t="shared" si="251"/>
        <v>2000</v>
      </c>
      <c r="R1400" s="60" t="s">
        <v>711</v>
      </c>
      <c r="S1400" s="14" t="s">
        <v>3950</v>
      </c>
      <c r="U1400" s="38"/>
    </row>
    <row r="1401" spans="1:21" ht="12.75" customHeight="1">
      <c r="A1401" s="60">
        <v>5</v>
      </c>
      <c r="B1401" s="13" t="s">
        <v>4636</v>
      </c>
      <c r="C1401" s="13" t="s">
        <v>4650</v>
      </c>
      <c r="D1401" s="13" t="s">
        <v>4651</v>
      </c>
      <c r="E1401" s="13" t="s">
        <v>4652</v>
      </c>
      <c r="F1401" s="13" t="s">
        <v>4653</v>
      </c>
      <c r="G1401" s="13" t="s">
        <v>4654</v>
      </c>
      <c r="H1401" s="13" t="s">
        <v>4655</v>
      </c>
      <c r="I1401" s="13" t="s">
        <v>4656</v>
      </c>
      <c r="J1401" s="13" t="s">
        <v>252</v>
      </c>
      <c r="K1401" s="34">
        <v>2</v>
      </c>
      <c r="L1401" s="12">
        <v>1007</v>
      </c>
      <c r="M1401" s="12">
        <v>542</v>
      </c>
      <c r="N1401" s="17">
        <f t="shared" si="250"/>
        <v>1549</v>
      </c>
      <c r="O1401" s="12">
        <v>1007</v>
      </c>
      <c r="P1401" s="12">
        <v>542</v>
      </c>
      <c r="Q1401" s="17">
        <f t="shared" si="251"/>
        <v>1549</v>
      </c>
      <c r="R1401" s="60" t="s">
        <v>711</v>
      </c>
      <c r="S1401" s="14" t="s">
        <v>3950</v>
      </c>
      <c r="U1401" s="38"/>
    </row>
    <row r="1402" spans="1:21" ht="12.75" customHeight="1">
      <c r="A1402" s="60">
        <v>6</v>
      </c>
      <c r="B1402" s="13" t="s">
        <v>4636</v>
      </c>
      <c r="C1402" s="13" t="s">
        <v>4657</v>
      </c>
      <c r="D1402" s="13" t="s">
        <v>4658</v>
      </c>
      <c r="E1402" s="13" t="s">
        <v>4659</v>
      </c>
      <c r="F1402" s="13" t="s">
        <v>197</v>
      </c>
      <c r="G1402" s="13" t="s">
        <v>198</v>
      </c>
      <c r="H1402" s="13" t="s">
        <v>4660</v>
      </c>
      <c r="I1402" s="13" t="s">
        <v>4661</v>
      </c>
      <c r="J1402" s="13" t="s">
        <v>241</v>
      </c>
      <c r="K1402" s="34">
        <v>1</v>
      </c>
      <c r="L1402" s="12">
        <v>2262</v>
      </c>
      <c r="M1402" s="12">
        <v>0</v>
      </c>
      <c r="N1402" s="17">
        <f t="shared" si="250"/>
        <v>2262</v>
      </c>
      <c r="O1402" s="12">
        <v>2262</v>
      </c>
      <c r="P1402" s="12">
        <v>0</v>
      </c>
      <c r="Q1402" s="17">
        <f t="shared" si="251"/>
        <v>2262</v>
      </c>
      <c r="R1402" s="60" t="s">
        <v>711</v>
      </c>
      <c r="S1402" s="14" t="s">
        <v>3950</v>
      </c>
      <c r="U1402" s="38"/>
    </row>
    <row r="1403" spans="1:21" ht="12.75" customHeight="1">
      <c r="A1403" s="60">
        <v>7</v>
      </c>
      <c r="B1403" s="13" t="s">
        <v>4636</v>
      </c>
      <c r="C1403" s="13" t="s">
        <v>4662</v>
      </c>
      <c r="D1403" s="13" t="s">
        <v>4658</v>
      </c>
      <c r="E1403" s="13" t="s">
        <v>4663</v>
      </c>
      <c r="F1403" s="13" t="s">
        <v>197</v>
      </c>
      <c r="G1403" s="13" t="s">
        <v>198</v>
      </c>
      <c r="H1403" s="13" t="s">
        <v>4664</v>
      </c>
      <c r="I1403" s="13" t="s">
        <v>4665</v>
      </c>
      <c r="J1403" s="13" t="s">
        <v>241</v>
      </c>
      <c r="K1403" s="34">
        <v>1</v>
      </c>
      <c r="L1403" s="12">
        <v>1550</v>
      </c>
      <c r="M1403" s="12">
        <v>0</v>
      </c>
      <c r="N1403" s="17">
        <f t="shared" si="250"/>
        <v>1550</v>
      </c>
      <c r="O1403" s="12">
        <v>1550</v>
      </c>
      <c r="P1403" s="12">
        <v>0</v>
      </c>
      <c r="Q1403" s="17">
        <f t="shared" si="251"/>
        <v>1550</v>
      </c>
      <c r="R1403" s="60" t="s">
        <v>711</v>
      </c>
      <c r="S1403" s="14" t="s">
        <v>3950</v>
      </c>
      <c r="U1403" s="38"/>
    </row>
    <row r="1404" spans="1:21" ht="12.75" customHeight="1">
      <c r="A1404" s="60">
        <v>8</v>
      </c>
      <c r="B1404" s="13" t="s">
        <v>4636</v>
      </c>
      <c r="C1404" s="13" t="s">
        <v>4657</v>
      </c>
      <c r="D1404" s="13" t="s">
        <v>4658</v>
      </c>
      <c r="E1404" s="13" t="s">
        <v>4666</v>
      </c>
      <c r="F1404" s="13" t="s">
        <v>197</v>
      </c>
      <c r="G1404" s="13" t="s">
        <v>198</v>
      </c>
      <c r="H1404" s="13" t="s">
        <v>4667</v>
      </c>
      <c r="I1404" s="13" t="s">
        <v>4668</v>
      </c>
      <c r="J1404" s="13" t="s">
        <v>241</v>
      </c>
      <c r="K1404" s="34">
        <v>2</v>
      </c>
      <c r="L1404" s="12">
        <v>5037</v>
      </c>
      <c r="M1404" s="12">
        <v>0</v>
      </c>
      <c r="N1404" s="17">
        <f t="shared" si="250"/>
        <v>5037</v>
      </c>
      <c r="O1404" s="12">
        <v>5037</v>
      </c>
      <c r="P1404" s="12">
        <v>0</v>
      </c>
      <c r="Q1404" s="17">
        <f t="shared" si="251"/>
        <v>5037</v>
      </c>
      <c r="R1404" s="60" t="s">
        <v>711</v>
      </c>
      <c r="S1404" s="14" t="s">
        <v>3950</v>
      </c>
      <c r="U1404" s="38"/>
    </row>
    <row r="1405" spans="1:21" ht="12.75" customHeight="1">
      <c r="A1405" s="60">
        <v>9</v>
      </c>
      <c r="B1405" s="13" t="s">
        <v>4636</v>
      </c>
      <c r="C1405" s="13" t="s">
        <v>4690</v>
      </c>
      <c r="D1405" s="13" t="s">
        <v>4669</v>
      </c>
      <c r="E1405" s="13" t="s">
        <v>4494</v>
      </c>
      <c r="F1405" s="13" t="s">
        <v>1154</v>
      </c>
      <c r="G1405" s="13" t="s">
        <v>4670</v>
      </c>
      <c r="H1405" s="13" t="s">
        <v>4671</v>
      </c>
      <c r="I1405" s="13" t="s">
        <v>4672</v>
      </c>
      <c r="J1405" s="13" t="s">
        <v>241</v>
      </c>
      <c r="K1405" s="34">
        <v>2</v>
      </c>
      <c r="L1405" s="12">
        <v>4502</v>
      </c>
      <c r="M1405" s="12">
        <v>0</v>
      </c>
      <c r="N1405" s="17">
        <f t="shared" si="250"/>
        <v>4502</v>
      </c>
      <c r="O1405" s="12">
        <v>4502</v>
      </c>
      <c r="P1405" s="12">
        <v>0</v>
      </c>
      <c r="Q1405" s="17">
        <f t="shared" si="251"/>
        <v>4502</v>
      </c>
      <c r="R1405" s="60" t="s">
        <v>711</v>
      </c>
      <c r="S1405" s="14" t="s">
        <v>3950</v>
      </c>
      <c r="U1405" s="38"/>
    </row>
    <row r="1406" spans="1:21" ht="12.75" customHeight="1">
      <c r="A1406" s="60">
        <v>10</v>
      </c>
      <c r="B1406" s="13" t="s">
        <v>4636</v>
      </c>
      <c r="C1406" s="13" t="s">
        <v>4657</v>
      </c>
      <c r="D1406" s="13" t="s">
        <v>4673</v>
      </c>
      <c r="E1406" s="13" t="s">
        <v>4494</v>
      </c>
      <c r="F1406" s="13" t="s">
        <v>4653</v>
      </c>
      <c r="G1406" s="13" t="s">
        <v>4674</v>
      </c>
      <c r="H1406" s="13" t="s">
        <v>4675</v>
      </c>
      <c r="I1406" s="13" t="s">
        <v>4676</v>
      </c>
      <c r="J1406" s="13" t="s">
        <v>241</v>
      </c>
      <c r="K1406" s="34">
        <v>2</v>
      </c>
      <c r="L1406" s="12">
        <v>1664</v>
      </c>
      <c r="M1406" s="12">
        <v>0</v>
      </c>
      <c r="N1406" s="17">
        <f t="shared" si="250"/>
        <v>1664</v>
      </c>
      <c r="O1406" s="12">
        <v>1664</v>
      </c>
      <c r="P1406" s="12">
        <v>0</v>
      </c>
      <c r="Q1406" s="17">
        <f t="shared" si="251"/>
        <v>1664</v>
      </c>
      <c r="R1406" s="60" t="s">
        <v>711</v>
      </c>
      <c r="S1406" s="14" t="s">
        <v>3950</v>
      </c>
      <c r="U1406" s="38"/>
    </row>
    <row r="1407" spans="1:21" ht="12.75" customHeight="1">
      <c r="A1407" s="60">
        <v>11</v>
      </c>
      <c r="B1407" s="13" t="s">
        <v>4636</v>
      </c>
      <c r="C1407" s="13" t="s">
        <v>3707</v>
      </c>
      <c r="D1407" s="13" t="s">
        <v>4677</v>
      </c>
      <c r="E1407" s="13" t="s">
        <v>4494</v>
      </c>
      <c r="F1407" s="13" t="s">
        <v>160</v>
      </c>
      <c r="G1407" s="13" t="s">
        <v>4678</v>
      </c>
      <c r="H1407" s="13" t="s">
        <v>4679</v>
      </c>
      <c r="I1407" s="13" t="s">
        <v>4680</v>
      </c>
      <c r="J1407" s="13" t="s">
        <v>241</v>
      </c>
      <c r="K1407" s="34">
        <v>30</v>
      </c>
      <c r="L1407" s="12">
        <v>249</v>
      </c>
      <c r="M1407" s="12">
        <v>0</v>
      </c>
      <c r="N1407" s="17">
        <f t="shared" si="250"/>
        <v>249</v>
      </c>
      <c r="O1407" s="12">
        <v>249</v>
      </c>
      <c r="P1407" s="12">
        <v>0</v>
      </c>
      <c r="Q1407" s="17">
        <f t="shared" si="251"/>
        <v>249</v>
      </c>
      <c r="R1407" s="60" t="s">
        <v>711</v>
      </c>
      <c r="S1407" s="14" t="s">
        <v>3950</v>
      </c>
      <c r="U1407" s="38"/>
    </row>
    <row r="1408" spans="1:21" ht="12.75" customHeight="1">
      <c r="A1408" s="60">
        <v>12</v>
      </c>
      <c r="B1408" s="13" t="s">
        <v>4636</v>
      </c>
      <c r="C1408" s="13" t="s">
        <v>3707</v>
      </c>
      <c r="D1408" s="13" t="s">
        <v>4681</v>
      </c>
      <c r="E1408" s="13" t="s">
        <v>4682</v>
      </c>
      <c r="F1408" s="13" t="s">
        <v>160</v>
      </c>
      <c r="G1408" s="13" t="s">
        <v>1079</v>
      </c>
      <c r="H1408" s="13" t="s">
        <v>4683</v>
      </c>
      <c r="I1408" s="13" t="s">
        <v>4684</v>
      </c>
      <c r="J1408" s="13" t="s">
        <v>241</v>
      </c>
      <c r="K1408" s="34">
        <v>11</v>
      </c>
      <c r="L1408" s="12">
        <v>1517</v>
      </c>
      <c r="M1408" s="12">
        <v>0</v>
      </c>
      <c r="N1408" s="17">
        <f t="shared" si="250"/>
        <v>1517</v>
      </c>
      <c r="O1408" s="12">
        <v>1517</v>
      </c>
      <c r="P1408" s="12">
        <v>0</v>
      </c>
      <c r="Q1408" s="17">
        <f t="shared" si="251"/>
        <v>1517</v>
      </c>
      <c r="R1408" s="60" t="s">
        <v>711</v>
      </c>
      <c r="S1408" s="14" t="s">
        <v>3950</v>
      </c>
      <c r="U1408" s="38"/>
    </row>
    <row r="1409" spans="1:21" ht="12.75" customHeight="1">
      <c r="A1409" s="60">
        <v>13</v>
      </c>
      <c r="B1409" s="13" t="s">
        <v>4636</v>
      </c>
      <c r="C1409" s="13" t="s">
        <v>4685</v>
      </c>
      <c r="D1409" s="13" t="s">
        <v>4686</v>
      </c>
      <c r="E1409" s="13" t="s">
        <v>4687</v>
      </c>
      <c r="F1409" s="13" t="s">
        <v>1154</v>
      </c>
      <c r="G1409" s="13" t="s">
        <v>4670</v>
      </c>
      <c r="H1409" s="13" t="s">
        <v>4688</v>
      </c>
      <c r="I1409" s="13" t="s">
        <v>4689</v>
      </c>
      <c r="J1409" s="13" t="s">
        <v>444</v>
      </c>
      <c r="K1409" s="34">
        <v>50</v>
      </c>
      <c r="L1409" s="12">
        <v>749</v>
      </c>
      <c r="M1409" s="12">
        <v>0</v>
      </c>
      <c r="N1409" s="17">
        <f t="shared" si="250"/>
        <v>749</v>
      </c>
      <c r="O1409" s="12">
        <v>749</v>
      </c>
      <c r="P1409" s="12">
        <v>0</v>
      </c>
      <c r="Q1409" s="17">
        <f t="shared" si="251"/>
        <v>749</v>
      </c>
      <c r="R1409" s="60" t="s">
        <v>711</v>
      </c>
      <c r="S1409" s="14" t="s">
        <v>3950</v>
      </c>
      <c r="U1409" s="38"/>
    </row>
    <row r="1410" spans="1:21" ht="12.75" customHeight="1">
      <c r="A1410" s="60">
        <v>14</v>
      </c>
      <c r="B1410" s="13" t="s">
        <v>4636</v>
      </c>
      <c r="C1410" s="13" t="s">
        <v>4690</v>
      </c>
      <c r="D1410" s="13" t="s">
        <v>4691</v>
      </c>
      <c r="E1410" s="13" t="s">
        <v>4494</v>
      </c>
      <c r="F1410" s="13" t="s">
        <v>1154</v>
      </c>
      <c r="G1410" s="13" t="s">
        <v>4670</v>
      </c>
      <c r="H1410" s="13" t="s">
        <v>4692</v>
      </c>
      <c r="I1410" s="13" t="s">
        <v>4693</v>
      </c>
      <c r="J1410" s="13" t="s">
        <v>241</v>
      </c>
      <c r="K1410" s="34">
        <v>2</v>
      </c>
      <c r="L1410" s="12">
        <v>5668</v>
      </c>
      <c r="M1410" s="12">
        <v>0</v>
      </c>
      <c r="N1410" s="17">
        <f t="shared" si="250"/>
        <v>5668</v>
      </c>
      <c r="O1410" s="12">
        <v>5668</v>
      </c>
      <c r="P1410" s="12">
        <v>0</v>
      </c>
      <c r="Q1410" s="17">
        <f t="shared" si="251"/>
        <v>5668</v>
      </c>
      <c r="R1410" s="60" t="s">
        <v>711</v>
      </c>
      <c r="S1410" s="14" t="s">
        <v>3950</v>
      </c>
      <c r="U1410" s="38"/>
    </row>
    <row r="1411" spans="1:21" ht="12.75" customHeight="1">
      <c r="A1411" s="60">
        <v>15</v>
      </c>
      <c r="B1411" s="13" t="s">
        <v>4636</v>
      </c>
      <c r="C1411" s="13" t="s">
        <v>4690</v>
      </c>
      <c r="D1411" s="13" t="s">
        <v>4694</v>
      </c>
      <c r="E1411" s="13" t="s">
        <v>4494</v>
      </c>
      <c r="F1411" s="13" t="s">
        <v>1154</v>
      </c>
      <c r="G1411" s="13" t="s">
        <v>4670</v>
      </c>
      <c r="H1411" s="13" t="s">
        <v>4695</v>
      </c>
      <c r="I1411" s="13" t="s">
        <v>4696</v>
      </c>
      <c r="J1411" s="13" t="s">
        <v>241</v>
      </c>
      <c r="K1411" s="34">
        <v>3</v>
      </c>
      <c r="L1411" s="12">
        <v>1664</v>
      </c>
      <c r="M1411" s="12">
        <v>0</v>
      </c>
      <c r="N1411" s="17">
        <f t="shared" si="250"/>
        <v>1664</v>
      </c>
      <c r="O1411" s="12">
        <v>1664</v>
      </c>
      <c r="P1411" s="12">
        <v>0</v>
      </c>
      <c r="Q1411" s="17">
        <f t="shared" si="251"/>
        <v>1664</v>
      </c>
      <c r="R1411" s="60" t="s">
        <v>711</v>
      </c>
      <c r="S1411" s="14" t="s">
        <v>3950</v>
      </c>
      <c r="U1411" s="38"/>
    </row>
    <row r="1412" spans="1:21" ht="12.75" customHeight="1">
      <c r="A1412" s="60">
        <v>16</v>
      </c>
      <c r="B1412" s="13" t="s">
        <v>4636</v>
      </c>
      <c r="C1412" s="13" t="s">
        <v>4697</v>
      </c>
      <c r="D1412" s="13" t="s">
        <v>4698</v>
      </c>
      <c r="E1412" s="13" t="s">
        <v>4494</v>
      </c>
      <c r="F1412" s="13" t="s">
        <v>92</v>
      </c>
      <c r="G1412" s="13" t="s">
        <v>93</v>
      </c>
      <c r="H1412" s="13" t="s">
        <v>4699</v>
      </c>
      <c r="I1412" s="13" t="s">
        <v>4700</v>
      </c>
      <c r="J1412" s="13" t="s">
        <v>241</v>
      </c>
      <c r="K1412" s="34">
        <v>2</v>
      </c>
      <c r="L1412" s="12">
        <v>6910</v>
      </c>
      <c r="M1412" s="12">
        <v>0</v>
      </c>
      <c r="N1412" s="17">
        <f t="shared" si="250"/>
        <v>6910</v>
      </c>
      <c r="O1412" s="12">
        <v>6910</v>
      </c>
      <c r="P1412" s="12">
        <v>0</v>
      </c>
      <c r="Q1412" s="17">
        <f t="shared" si="251"/>
        <v>6910</v>
      </c>
      <c r="R1412" s="60" t="s">
        <v>711</v>
      </c>
      <c r="S1412" s="14" t="s">
        <v>3950</v>
      </c>
      <c r="U1412" s="38"/>
    </row>
    <row r="1413" spans="1:21" ht="12.75" customHeight="1">
      <c r="A1413" s="60">
        <v>17</v>
      </c>
      <c r="B1413" s="13" t="s">
        <v>4636</v>
      </c>
      <c r="C1413" s="13" t="s">
        <v>4701</v>
      </c>
      <c r="D1413" s="13" t="s">
        <v>4702</v>
      </c>
      <c r="E1413" s="13" t="s">
        <v>4494</v>
      </c>
      <c r="F1413" s="13" t="s">
        <v>92</v>
      </c>
      <c r="G1413" s="13" t="s">
        <v>93</v>
      </c>
      <c r="H1413" s="13" t="s">
        <v>4703</v>
      </c>
      <c r="I1413" s="13" t="s">
        <v>4704</v>
      </c>
      <c r="J1413" s="13" t="s">
        <v>241</v>
      </c>
      <c r="K1413" s="34">
        <v>2</v>
      </c>
      <c r="L1413" s="12">
        <v>3919</v>
      </c>
      <c r="M1413" s="12">
        <v>0</v>
      </c>
      <c r="N1413" s="17">
        <f t="shared" si="250"/>
        <v>3919</v>
      </c>
      <c r="O1413" s="12">
        <v>3919</v>
      </c>
      <c r="P1413" s="12">
        <v>0</v>
      </c>
      <c r="Q1413" s="17">
        <f t="shared" si="251"/>
        <v>3919</v>
      </c>
      <c r="R1413" s="60" t="s">
        <v>711</v>
      </c>
      <c r="S1413" s="14" t="s">
        <v>3950</v>
      </c>
      <c r="U1413" s="38"/>
    </row>
    <row r="1414" spans="1:21" ht="12.75" customHeight="1">
      <c r="A1414" s="60">
        <v>18</v>
      </c>
      <c r="B1414" s="13" t="s">
        <v>4636</v>
      </c>
      <c r="C1414" s="13" t="s">
        <v>4705</v>
      </c>
      <c r="D1414" s="13" t="s">
        <v>4706</v>
      </c>
      <c r="E1414" s="13" t="s">
        <v>4494</v>
      </c>
      <c r="F1414" s="13" t="s">
        <v>4707</v>
      </c>
      <c r="G1414" s="13" t="s">
        <v>4708</v>
      </c>
      <c r="H1414" s="13" t="s">
        <v>4709</v>
      </c>
      <c r="I1414" s="13" t="s">
        <v>4710</v>
      </c>
      <c r="J1414" s="13" t="s">
        <v>252</v>
      </c>
      <c r="K1414" s="34">
        <v>2</v>
      </c>
      <c r="L1414" s="12">
        <v>1085</v>
      </c>
      <c r="M1414" s="12">
        <v>722</v>
      </c>
      <c r="N1414" s="17">
        <f t="shared" si="250"/>
        <v>1807</v>
      </c>
      <c r="O1414" s="12">
        <v>1085</v>
      </c>
      <c r="P1414" s="12">
        <v>722</v>
      </c>
      <c r="Q1414" s="17">
        <f t="shared" si="251"/>
        <v>1807</v>
      </c>
      <c r="R1414" s="60" t="s">
        <v>711</v>
      </c>
      <c r="S1414" s="14" t="s">
        <v>3950</v>
      </c>
      <c r="U1414" s="38"/>
    </row>
    <row r="1415" spans="1:21" ht="12.75" customHeight="1">
      <c r="A1415" s="60">
        <v>19</v>
      </c>
      <c r="B1415" s="13" t="s">
        <v>4636</v>
      </c>
      <c r="C1415" s="13" t="s">
        <v>4705</v>
      </c>
      <c r="D1415" s="13" t="s">
        <v>4711</v>
      </c>
      <c r="E1415" s="13" t="s">
        <v>4712</v>
      </c>
      <c r="F1415" s="13" t="s">
        <v>4707</v>
      </c>
      <c r="G1415" s="13" t="s">
        <v>4708</v>
      </c>
      <c r="H1415" s="13" t="s">
        <v>4713</v>
      </c>
      <c r="I1415" s="13" t="s">
        <v>4714</v>
      </c>
      <c r="J1415" s="13" t="s">
        <v>241</v>
      </c>
      <c r="K1415" s="34">
        <v>2</v>
      </c>
      <c r="L1415" s="12">
        <v>2009</v>
      </c>
      <c r="M1415" s="12">
        <v>0</v>
      </c>
      <c r="N1415" s="17">
        <f t="shared" si="250"/>
        <v>2009</v>
      </c>
      <c r="O1415" s="12">
        <v>2009</v>
      </c>
      <c r="P1415" s="12">
        <v>0</v>
      </c>
      <c r="Q1415" s="17">
        <f t="shared" si="251"/>
        <v>2009</v>
      </c>
      <c r="R1415" s="60" t="s">
        <v>711</v>
      </c>
      <c r="S1415" s="14" t="s">
        <v>3950</v>
      </c>
      <c r="U1415" s="38"/>
    </row>
    <row r="1416" spans="1:21" ht="12.75" customHeight="1">
      <c r="A1416" s="60">
        <v>20</v>
      </c>
      <c r="B1416" s="13" t="s">
        <v>4636</v>
      </c>
      <c r="C1416" s="13" t="s">
        <v>4662</v>
      </c>
      <c r="D1416" s="13" t="s">
        <v>5139</v>
      </c>
      <c r="E1416" s="13" t="s">
        <v>4494</v>
      </c>
      <c r="F1416" s="13" t="s">
        <v>4715</v>
      </c>
      <c r="G1416" s="13" t="s">
        <v>1192</v>
      </c>
      <c r="H1416" s="13" t="s">
        <v>4716</v>
      </c>
      <c r="I1416" s="13" t="s">
        <v>3830</v>
      </c>
      <c r="J1416" s="13" t="s">
        <v>3830</v>
      </c>
      <c r="K1416" s="34">
        <v>0.2</v>
      </c>
      <c r="L1416" s="12">
        <v>1752</v>
      </c>
      <c r="M1416" s="12">
        <v>0</v>
      </c>
      <c r="N1416" s="17">
        <f t="shared" si="250"/>
        <v>1752</v>
      </c>
      <c r="O1416" s="12">
        <v>1752</v>
      </c>
      <c r="P1416" s="12">
        <v>0</v>
      </c>
      <c r="Q1416" s="17">
        <f t="shared" si="251"/>
        <v>1752</v>
      </c>
      <c r="R1416" s="60" t="s">
        <v>711</v>
      </c>
      <c r="S1416" s="14" t="s">
        <v>3950</v>
      </c>
      <c r="U1416" s="38"/>
    </row>
    <row r="1417" spans="1:21" ht="12.75" customHeight="1">
      <c r="A1417" s="60">
        <v>21</v>
      </c>
      <c r="B1417" s="13" t="s">
        <v>4636</v>
      </c>
      <c r="C1417" s="13" t="s">
        <v>4662</v>
      </c>
      <c r="D1417" s="13" t="s">
        <v>4717</v>
      </c>
      <c r="E1417" s="13" t="s">
        <v>4494</v>
      </c>
      <c r="F1417" s="13" t="s">
        <v>4653</v>
      </c>
      <c r="G1417" s="13" t="s">
        <v>4654</v>
      </c>
      <c r="H1417" s="13" t="s">
        <v>4718</v>
      </c>
      <c r="I1417" s="13" t="s">
        <v>4719</v>
      </c>
      <c r="J1417" s="13" t="s">
        <v>241</v>
      </c>
      <c r="K1417" s="34">
        <v>3</v>
      </c>
      <c r="L1417" s="12">
        <v>2553</v>
      </c>
      <c r="M1417" s="12">
        <v>0</v>
      </c>
      <c r="N1417" s="17">
        <f t="shared" si="250"/>
        <v>2553</v>
      </c>
      <c r="O1417" s="12">
        <v>2553</v>
      </c>
      <c r="P1417" s="12">
        <v>0</v>
      </c>
      <c r="Q1417" s="17">
        <f t="shared" si="251"/>
        <v>2553</v>
      </c>
      <c r="R1417" s="60" t="s">
        <v>711</v>
      </c>
      <c r="S1417" s="14" t="s">
        <v>3950</v>
      </c>
      <c r="U1417" s="38"/>
    </row>
    <row r="1418" spans="1:21" ht="12.75" customHeight="1">
      <c r="A1418" s="60">
        <v>22</v>
      </c>
      <c r="B1418" s="13" t="s">
        <v>4636</v>
      </c>
      <c r="C1418" s="13" t="s">
        <v>4720</v>
      </c>
      <c r="D1418" s="13" t="s">
        <v>4721</v>
      </c>
      <c r="E1418" s="13" t="s">
        <v>4494</v>
      </c>
      <c r="F1418" s="13" t="s">
        <v>4653</v>
      </c>
      <c r="G1418" s="13" t="s">
        <v>4674</v>
      </c>
      <c r="H1418" s="13" t="s">
        <v>4722</v>
      </c>
      <c r="I1418" s="13" t="s">
        <v>4723</v>
      </c>
      <c r="J1418" s="13" t="s">
        <v>241</v>
      </c>
      <c r="K1418" s="34">
        <v>12</v>
      </c>
      <c r="L1418" s="12">
        <v>3983</v>
      </c>
      <c r="M1418" s="12">
        <v>0</v>
      </c>
      <c r="N1418" s="17">
        <f t="shared" si="250"/>
        <v>3983</v>
      </c>
      <c r="O1418" s="12">
        <v>3983</v>
      </c>
      <c r="P1418" s="12">
        <v>0</v>
      </c>
      <c r="Q1418" s="17">
        <f t="shared" si="251"/>
        <v>3983</v>
      </c>
      <c r="R1418" s="60" t="s">
        <v>711</v>
      </c>
      <c r="S1418" s="14" t="s">
        <v>3950</v>
      </c>
      <c r="U1418" s="38"/>
    </row>
    <row r="1419" spans="1:21" ht="12.75" customHeight="1">
      <c r="A1419" s="60">
        <v>23</v>
      </c>
      <c r="B1419" s="13" t="s">
        <v>4636</v>
      </c>
      <c r="C1419" s="13" t="s">
        <v>4724</v>
      </c>
      <c r="D1419" s="13" t="s">
        <v>4725</v>
      </c>
      <c r="E1419" s="13" t="s">
        <v>4726</v>
      </c>
      <c r="F1419" s="13" t="s">
        <v>4727</v>
      </c>
      <c r="G1419" s="13" t="s">
        <v>4728</v>
      </c>
      <c r="H1419" s="13" t="s">
        <v>4729</v>
      </c>
      <c r="I1419" s="13" t="s">
        <v>4730</v>
      </c>
      <c r="J1419" s="13" t="s">
        <v>241</v>
      </c>
      <c r="K1419" s="34">
        <v>3</v>
      </c>
      <c r="L1419" s="12">
        <v>1068</v>
      </c>
      <c r="M1419" s="12">
        <v>0</v>
      </c>
      <c r="N1419" s="17">
        <f t="shared" si="250"/>
        <v>1068</v>
      </c>
      <c r="O1419" s="12">
        <v>1068</v>
      </c>
      <c r="P1419" s="12">
        <v>0</v>
      </c>
      <c r="Q1419" s="17">
        <f t="shared" si="251"/>
        <v>1068</v>
      </c>
      <c r="R1419" s="60" t="s">
        <v>711</v>
      </c>
      <c r="S1419" s="14" t="s">
        <v>3950</v>
      </c>
      <c r="U1419" s="38"/>
    </row>
    <row r="1420" spans="1:21" ht="12.75" customHeight="1">
      <c r="A1420" s="60">
        <v>24</v>
      </c>
      <c r="B1420" s="13" t="s">
        <v>4636</v>
      </c>
      <c r="C1420" s="13" t="s">
        <v>4013</v>
      </c>
      <c r="D1420" s="13" t="s">
        <v>4725</v>
      </c>
      <c r="E1420" s="13" t="s">
        <v>4731</v>
      </c>
      <c r="F1420" s="13" t="s">
        <v>4727</v>
      </c>
      <c r="G1420" s="13" t="s">
        <v>4728</v>
      </c>
      <c r="H1420" s="13" t="s">
        <v>4732</v>
      </c>
      <c r="I1420" s="13" t="s">
        <v>4733</v>
      </c>
      <c r="J1420" s="13" t="s">
        <v>241</v>
      </c>
      <c r="K1420" s="34">
        <v>3</v>
      </c>
      <c r="L1420" s="12">
        <v>1380</v>
      </c>
      <c r="M1420" s="12">
        <v>0</v>
      </c>
      <c r="N1420" s="17">
        <f t="shared" si="250"/>
        <v>1380</v>
      </c>
      <c r="O1420" s="12">
        <v>1380</v>
      </c>
      <c r="P1420" s="12">
        <v>0</v>
      </c>
      <c r="Q1420" s="17">
        <f t="shared" si="251"/>
        <v>1380</v>
      </c>
      <c r="R1420" s="60" t="s">
        <v>711</v>
      </c>
      <c r="S1420" s="14" t="s">
        <v>3950</v>
      </c>
      <c r="U1420" s="38"/>
    </row>
    <row r="1421" spans="1:21" ht="12.75" customHeight="1">
      <c r="A1421" s="60">
        <v>25</v>
      </c>
      <c r="B1421" s="13" t="s">
        <v>4636</v>
      </c>
      <c r="C1421" s="13" t="s">
        <v>3993</v>
      </c>
      <c r="D1421" s="13" t="s">
        <v>4734</v>
      </c>
      <c r="E1421" s="13" t="s">
        <v>4735</v>
      </c>
      <c r="F1421" s="13" t="s">
        <v>4727</v>
      </c>
      <c r="G1421" s="13" t="s">
        <v>4728</v>
      </c>
      <c r="H1421" s="13" t="s">
        <v>4736</v>
      </c>
      <c r="I1421" s="13" t="s">
        <v>4737</v>
      </c>
      <c r="J1421" s="13" t="s">
        <v>241</v>
      </c>
      <c r="K1421" s="34">
        <v>2</v>
      </c>
      <c r="L1421" s="12">
        <v>42</v>
      </c>
      <c r="M1421" s="12">
        <v>0</v>
      </c>
      <c r="N1421" s="17">
        <f t="shared" si="250"/>
        <v>42</v>
      </c>
      <c r="O1421" s="12">
        <v>42</v>
      </c>
      <c r="P1421" s="12">
        <v>0</v>
      </c>
      <c r="Q1421" s="17">
        <f t="shared" si="251"/>
        <v>42</v>
      </c>
      <c r="R1421" s="60" t="s">
        <v>711</v>
      </c>
      <c r="S1421" s="14" t="s">
        <v>3950</v>
      </c>
      <c r="U1421" s="38"/>
    </row>
    <row r="1422" spans="1:21" ht="12.75" customHeight="1">
      <c r="A1422" s="60">
        <v>26</v>
      </c>
      <c r="B1422" s="13" t="s">
        <v>4636</v>
      </c>
      <c r="C1422" s="13" t="s">
        <v>4013</v>
      </c>
      <c r="D1422" s="13" t="s">
        <v>4738</v>
      </c>
      <c r="E1422" s="13" t="s">
        <v>4739</v>
      </c>
      <c r="F1422" s="13" t="s">
        <v>4727</v>
      </c>
      <c r="G1422" s="13" t="s">
        <v>4728</v>
      </c>
      <c r="H1422" s="13" t="s">
        <v>4740</v>
      </c>
      <c r="I1422" s="13" t="s">
        <v>4741</v>
      </c>
      <c r="J1422" s="13" t="s">
        <v>241</v>
      </c>
      <c r="K1422" s="34">
        <v>6</v>
      </c>
      <c r="L1422" s="12">
        <v>168</v>
      </c>
      <c r="M1422" s="12">
        <v>0</v>
      </c>
      <c r="N1422" s="17">
        <f t="shared" si="250"/>
        <v>168</v>
      </c>
      <c r="O1422" s="12">
        <v>168</v>
      </c>
      <c r="P1422" s="12">
        <v>0</v>
      </c>
      <c r="Q1422" s="17">
        <f t="shared" si="251"/>
        <v>168</v>
      </c>
      <c r="R1422" s="60" t="s">
        <v>711</v>
      </c>
      <c r="S1422" s="14" t="s">
        <v>3950</v>
      </c>
      <c r="U1422" s="38"/>
    </row>
    <row r="1423" spans="1:21" ht="12.75" customHeight="1">
      <c r="A1423" s="60">
        <v>27</v>
      </c>
      <c r="B1423" s="13" t="s">
        <v>4636</v>
      </c>
      <c r="C1423" s="13" t="s">
        <v>4742</v>
      </c>
      <c r="D1423" s="13" t="s">
        <v>4743</v>
      </c>
      <c r="E1423" s="13" t="s">
        <v>4744</v>
      </c>
      <c r="F1423" s="13" t="s">
        <v>1158</v>
      </c>
      <c r="G1423" s="13" t="s">
        <v>1159</v>
      </c>
      <c r="H1423" s="13" t="s">
        <v>4745</v>
      </c>
      <c r="I1423" s="13" t="s">
        <v>4746</v>
      </c>
      <c r="J1423" s="13" t="s">
        <v>241</v>
      </c>
      <c r="K1423" s="34">
        <v>2</v>
      </c>
      <c r="L1423" s="12">
        <v>1776</v>
      </c>
      <c r="M1423" s="12">
        <v>0</v>
      </c>
      <c r="N1423" s="17">
        <f t="shared" si="250"/>
        <v>1776</v>
      </c>
      <c r="O1423" s="12">
        <v>1776</v>
      </c>
      <c r="P1423" s="12">
        <v>0</v>
      </c>
      <c r="Q1423" s="17">
        <f t="shared" si="251"/>
        <v>1776</v>
      </c>
      <c r="R1423" s="60" t="s">
        <v>711</v>
      </c>
      <c r="S1423" s="14" t="s">
        <v>3950</v>
      </c>
      <c r="U1423" s="38"/>
    </row>
    <row r="1424" spans="1:21" ht="12.75" customHeight="1">
      <c r="A1424" s="60">
        <v>28</v>
      </c>
      <c r="B1424" s="13" t="s">
        <v>4636</v>
      </c>
      <c r="C1424" s="13" t="s">
        <v>4013</v>
      </c>
      <c r="D1424" s="13" t="s">
        <v>4747</v>
      </c>
      <c r="E1424" s="13" t="s">
        <v>4748</v>
      </c>
      <c r="F1424" s="13" t="s">
        <v>1158</v>
      </c>
      <c r="G1424" s="13" t="s">
        <v>1159</v>
      </c>
      <c r="H1424" s="13" t="s">
        <v>4749</v>
      </c>
      <c r="I1424" s="13" t="s">
        <v>4750</v>
      </c>
      <c r="J1424" s="13" t="s">
        <v>241</v>
      </c>
      <c r="K1424" s="34">
        <v>3</v>
      </c>
      <c r="L1424" s="12">
        <v>660</v>
      </c>
      <c r="M1424" s="12">
        <v>0</v>
      </c>
      <c r="N1424" s="17">
        <f t="shared" si="250"/>
        <v>660</v>
      </c>
      <c r="O1424" s="12">
        <v>660</v>
      </c>
      <c r="P1424" s="12">
        <v>0</v>
      </c>
      <c r="Q1424" s="17">
        <f t="shared" si="251"/>
        <v>660</v>
      </c>
      <c r="R1424" s="60" t="s">
        <v>711</v>
      </c>
      <c r="S1424" s="14" t="s">
        <v>3950</v>
      </c>
      <c r="U1424" s="38"/>
    </row>
    <row r="1425" spans="1:21" ht="12.75" customHeight="1">
      <c r="A1425" s="60">
        <v>29</v>
      </c>
      <c r="B1425" s="13" t="s">
        <v>4636</v>
      </c>
      <c r="C1425" s="13" t="s">
        <v>4013</v>
      </c>
      <c r="D1425" s="13" t="s">
        <v>4751</v>
      </c>
      <c r="E1425" s="13">
        <v>7</v>
      </c>
      <c r="F1425" s="13" t="s">
        <v>1158</v>
      </c>
      <c r="G1425" s="13" t="s">
        <v>1159</v>
      </c>
      <c r="H1425" s="13" t="s">
        <v>4752</v>
      </c>
      <c r="I1425" s="13" t="s">
        <v>4753</v>
      </c>
      <c r="J1425" s="13" t="s">
        <v>241</v>
      </c>
      <c r="K1425" s="34">
        <v>3</v>
      </c>
      <c r="L1425" s="12">
        <v>822</v>
      </c>
      <c r="M1425" s="12">
        <v>0</v>
      </c>
      <c r="N1425" s="17">
        <f t="shared" si="250"/>
        <v>822</v>
      </c>
      <c r="O1425" s="12">
        <v>822</v>
      </c>
      <c r="P1425" s="12">
        <v>0</v>
      </c>
      <c r="Q1425" s="17">
        <f t="shared" si="251"/>
        <v>822</v>
      </c>
      <c r="R1425" s="60" t="s">
        <v>711</v>
      </c>
      <c r="S1425" s="14" t="s">
        <v>3950</v>
      </c>
      <c r="U1425" s="38"/>
    </row>
    <row r="1426" spans="1:21" ht="12.75" customHeight="1">
      <c r="A1426" s="60">
        <v>30</v>
      </c>
      <c r="B1426" s="13" t="s">
        <v>4636</v>
      </c>
      <c r="C1426" s="13" t="s">
        <v>4013</v>
      </c>
      <c r="D1426" s="13" t="s">
        <v>4754</v>
      </c>
      <c r="E1426" s="13" t="s">
        <v>4755</v>
      </c>
      <c r="F1426" s="13" t="s">
        <v>1206</v>
      </c>
      <c r="G1426" s="13" t="s">
        <v>4756</v>
      </c>
      <c r="H1426" s="13" t="s">
        <v>4757</v>
      </c>
      <c r="I1426" s="13" t="s">
        <v>4758</v>
      </c>
      <c r="J1426" s="13" t="s">
        <v>241</v>
      </c>
      <c r="K1426" s="34">
        <v>7</v>
      </c>
      <c r="L1426" s="12">
        <v>1648</v>
      </c>
      <c r="M1426" s="12">
        <v>0</v>
      </c>
      <c r="N1426" s="17">
        <f t="shared" si="250"/>
        <v>1648</v>
      </c>
      <c r="O1426" s="12">
        <v>1648</v>
      </c>
      <c r="P1426" s="12">
        <v>0</v>
      </c>
      <c r="Q1426" s="17">
        <f t="shared" si="251"/>
        <v>1648</v>
      </c>
      <c r="R1426" s="60" t="s">
        <v>711</v>
      </c>
      <c r="S1426" s="14" t="s">
        <v>3950</v>
      </c>
      <c r="U1426" s="38"/>
    </row>
    <row r="1427" spans="1:21" ht="12.75" customHeight="1">
      <c r="A1427" s="60">
        <v>31</v>
      </c>
      <c r="B1427" s="13" t="s">
        <v>4636</v>
      </c>
      <c r="C1427" s="13" t="s">
        <v>4013</v>
      </c>
      <c r="D1427" s="13" t="s">
        <v>4759</v>
      </c>
      <c r="E1427" s="13" t="s">
        <v>4760</v>
      </c>
      <c r="F1427" s="13" t="s">
        <v>1206</v>
      </c>
      <c r="G1427" s="13" t="s">
        <v>4761</v>
      </c>
      <c r="H1427" s="13" t="s">
        <v>4762</v>
      </c>
      <c r="I1427" s="13" t="s">
        <v>4763</v>
      </c>
      <c r="J1427" s="13" t="s">
        <v>241</v>
      </c>
      <c r="K1427" s="34">
        <v>7</v>
      </c>
      <c r="L1427" s="12">
        <v>1896</v>
      </c>
      <c r="M1427" s="12">
        <v>0</v>
      </c>
      <c r="N1427" s="17">
        <f t="shared" si="250"/>
        <v>1896</v>
      </c>
      <c r="O1427" s="12">
        <v>1896</v>
      </c>
      <c r="P1427" s="12">
        <v>0</v>
      </c>
      <c r="Q1427" s="17">
        <f t="shared" si="251"/>
        <v>1896</v>
      </c>
      <c r="R1427" s="60" t="s">
        <v>711</v>
      </c>
      <c r="S1427" s="14" t="s">
        <v>3950</v>
      </c>
      <c r="U1427" s="38"/>
    </row>
    <row r="1428" spans="1:21" ht="12.75" customHeight="1">
      <c r="A1428" s="60">
        <v>32</v>
      </c>
      <c r="B1428" s="13" t="s">
        <v>4636</v>
      </c>
      <c r="C1428" s="13" t="s">
        <v>4013</v>
      </c>
      <c r="D1428" s="13" t="s">
        <v>4756</v>
      </c>
      <c r="E1428" s="13" t="s">
        <v>4764</v>
      </c>
      <c r="F1428" s="13" t="s">
        <v>1206</v>
      </c>
      <c r="G1428" s="13" t="s">
        <v>4756</v>
      </c>
      <c r="H1428" s="13" t="s">
        <v>4765</v>
      </c>
      <c r="I1428" s="280" t="s">
        <v>4438</v>
      </c>
      <c r="J1428" s="13" t="s">
        <v>241</v>
      </c>
      <c r="K1428" s="34">
        <v>1</v>
      </c>
      <c r="L1428" s="12">
        <v>970</v>
      </c>
      <c r="M1428" s="12">
        <v>0</v>
      </c>
      <c r="N1428" s="17">
        <f t="shared" si="250"/>
        <v>970</v>
      </c>
      <c r="O1428" s="12">
        <v>970</v>
      </c>
      <c r="P1428" s="12">
        <v>0</v>
      </c>
      <c r="Q1428" s="17">
        <f t="shared" si="251"/>
        <v>970</v>
      </c>
      <c r="R1428" s="60" t="s">
        <v>711</v>
      </c>
      <c r="S1428" s="14" t="s">
        <v>3950</v>
      </c>
      <c r="U1428" s="38"/>
    </row>
    <row r="1429" spans="1:21" ht="12.75" customHeight="1">
      <c r="A1429" s="60">
        <v>33</v>
      </c>
      <c r="B1429" s="13" t="s">
        <v>4636</v>
      </c>
      <c r="C1429" s="13" t="s">
        <v>4013</v>
      </c>
      <c r="D1429" s="13" t="s">
        <v>4766</v>
      </c>
      <c r="E1429" s="13" t="s">
        <v>4764</v>
      </c>
      <c r="F1429" s="13" t="s">
        <v>1206</v>
      </c>
      <c r="G1429" s="13" t="s">
        <v>4766</v>
      </c>
      <c r="H1429" s="13" t="s">
        <v>4767</v>
      </c>
      <c r="I1429" s="13" t="s">
        <v>4768</v>
      </c>
      <c r="J1429" s="13" t="s">
        <v>241</v>
      </c>
      <c r="K1429" s="34">
        <v>1</v>
      </c>
      <c r="L1429" s="12">
        <v>1932</v>
      </c>
      <c r="M1429" s="12">
        <v>0</v>
      </c>
      <c r="N1429" s="17">
        <f t="shared" si="250"/>
        <v>1932</v>
      </c>
      <c r="O1429" s="12">
        <v>1932</v>
      </c>
      <c r="P1429" s="12">
        <v>0</v>
      </c>
      <c r="Q1429" s="17">
        <f t="shared" si="251"/>
        <v>1932</v>
      </c>
      <c r="R1429" s="60" t="s">
        <v>711</v>
      </c>
      <c r="S1429" s="14" t="s">
        <v>3950</v>
      </c>
      <c r="U1429" s="38"/>
    </row>
    <row r="1430" spans="1:21" ht="12.75" customHeight="1">
      <c r="A1430" s="60">
        <v>34</v>
      </c>
      <c r="B1430" s="13" t="s">
        <v>4636</v>
      </c>
      <c r="C1430" s="13" t="s">
        <v>4013</v>
      </c>
      <c r="D1430" s="13" t="s">
        <v>4643</v>
      </c>
      <c r="E1430" s="13" t="s">
        <v>4769</v>
      </c>
      <c r="F1430" s="13" t="s">
        <v>1206</v>
      </c>
      <c r="G1430" s="13" t="s">
        <v>4645</v>
      </c>
      <c r="H1430" s="13" t="s">
        <v>4770</v>
      </c>
      <c r="I1430" s="13" t="s">
        <v>4771</v>
      </c>
      <c r="J1430" s="13" t="s">
        <v>241</v>
      </c>
      <c r="K1430" s="34">
        <v>1</v>
      </c>
      <c r="L1430" s="12">
        <v>5370</v>
      </c>
      <c r="M1430" s="12">
        <v>0</v>
      </c>
      <c r="N1430" s="17">
        <f t="shared" si="250"/>
        <v>5370</v>
      </c>
      <c r="O1430" s="12">
        <v>5370</v>
      </c>
      <c r="P1430" s="12">
        <v>0</v>
      </c>
      <c r="Q1430" s="17">
        <f t="shared" si="251"/>
        <v>5370</v>
      </c>
      <c r="R1430" s="60" t="s">
        <v>711</v>
      </c>
      <c r="S1430" s="14" t="s">
        <v>3950</v>
      </c>
      <c r="U1430" s="38"/>
    </row>
    <row r="1431" spans="1:21" ht="12.75" customHeight="1">
      <c r="A1431" s="60">
        <v>35</v>
      </c>
      <c r="B1431" s="13" t="s">
        <v>4636</v>
      </c>
      <c r="C1431" s="13" t="s">
        <v>4013</v>
      </c>
      <c r="D1431" s="13" t="s">
        <v>4772</v>
      </c>
      <c r="E1431" s="13" t="s">
        <v>4764</v>
      </c>
      <c r="F1431" s="13" t="s">
        <v>1206</v>
      </c>
      <c r="G1431" s="13" t="s">
        <v>4645</v>
      </c>
      <c r="H1431" s="13" t="s">
        <v>4773</v>
      </c>
      <c r="I1431" s="280" t="s">
        <v>4438</v>
      </c>
      <c r="J1431" s="13" t="s">
        <v>241</v>
      </c>
      <c r="K1431" s="34">
        <v>1</v>
      </c>
      <c r="L1431" s="12">
        <v>950</v>
      </c>
      <c r="M1431" s="12">
        <v>0</v>
      </c>
      <c r="N1431" s="17">
        <f t="shared" si="250"/>
        <v>950</v>
      </c>
      <c r="O1431" s="12">
        <v>950</v>
      </c>
      <c r="P1431" s="12">
        <v>0</v>
      </c>
      <c r="Q1431" s="17">
        <f t="shared" si="251"/>
        <v>950</v>
      </c>
      <c r="R1431" s="60" t="s">
        <v>711</v>
      </c>
      <c r="S1431" s="14" t="s">
        <v>3950</v>
      </c>
      <c r="U1431" s="38"/>
    </row>
    <row r="1432" spans="1:21" ht="12.75" customHeight="1">
      <c r="A1432" s="60">
        <v>36</v>
      </c>
      <c r="B1432" s="13" t="s">
        <v>4636</v>
      </c>
      <c r="C1432" s="13" t="s">
        <v>4013</v>
      </c>
      <c r="D1432" s="13" t="s">
        <v>4774</v>
      </c>
      <c r="E1432" s="13" t="s">
        <v>4764</v>
      </c>
      <c r="F1432" s="13" t="s">
        <v>1158</v>
      </c>
      <c r="G1432" s="13" t="s">
        <v>1159</v>
      </c>
      <c r="H1432" s="13" t="s">
        <v>4775</v>
      </c>
      <c r="I1432" s="280" t="s">
        <v>4438</v>
      </c>
      <c r="J1432" s="13" t="s">
        <v>241</v>
      </c>
      <c r="K1432" s="34">
        <v>1</v>
      </c>
      <c r="L1432" s="12">
        <v>1000</v>
      </c>
      <c r="M1432" s="12">
        <v>0</v>
      </c>
      <c r="N1432" s="17">
        <f t="shared" si="250"/>
        <v>1000</v>
      </c>
      <c r="O1432" s="12">
        <v>1000</v>
      </c>
      <c r="P1432" s="12">
        <v>0</v>
      </c>
      <c r="Q1432" s="17">
        <f t="shared" si="251"/>
        <v>1000</v>
      </c>
      <c r="R1432" s="60" t="s">
        <v>711</v>
      </c>
      <c r="S1432" s="14" t="s">
        <v>3950</v>
      </c>
      <c r="U1432" s="38"/>
    </row>
    <row r="1433" spans="1:21" ht="12.75" customHeight="1">
      <c r="A1433" s="60">
        <v>37</v>
      </c>
      <c r="B1433" s="13" t="s">
        <v>4636</v>
      </c>
      <c r="C1433" s="13" t="s">
        <v>4013</v>
      </c>
      <c r="D1433" s="13" t="s">
        <v>4776</v>
      </c>
      <c r="E1433" s="13" t="s">
        <v>4777</v>
      </c>
      <c r="F1433" s="13" t="s">
        <v>1158</v>
      </c>
      <c r="G1433" s="13" t="s">
        <v>1159</v>
      </c>
      <c r="H1433" s="13" t="s">
        <v>4778</v>
      </c>
      <c r="I1433" s="13" t="s">
        <v>4779</v>
      </c>
      <c r="J1433" s="13" t="s">
        <v>241</v>
      </c>
      <c r="K1433" s="34">
        <v>5</v>
      </c>
      <c r="L1433" s="12">
        <v>1304</v>
      </c>
      <c r="M1433" s="12">
        <v>0</v>
      </c>
      <c r="N1433" s="17">
        <f t="shared" si="250"/>
        <v>1304</v>
      </c>
      <c r="O1433" s="12">
        <v>1304</v>
      </c>
      <c r="P1433" s="12">
        <v>0</v>
      </c>
      <c r="Q1433" s="17">
        <f t="shared" si="251"/>
        <v>1304</v>
      </c>
      <c r="R1433" s="60" t="s">
        <v>711</v>
      </c>
      <c r="S1433" s="14" t="s">
        <v>3950</v>
      </c>
      <c r="U1433" s="38"/>
    </row>
    <row r="1434" spans="1:21" ht="12.75" customHeight="1">
      <c r="A1434" s="380"/>
      <c r="B1434" s="381"/>
      <c r="C1434" s="381"/>
      <c r="D1434" s="381"/>
      <c r="E1434" s="381"/>
      <c r="F1434" s="381"/>
      <c r="G1434" s="381"/>
      <c r="H1434" s="381"/>
      <c r="I1434" s="381"/>
      <c r="J1434" s="381"/>
      <c r="K1434" s="382"/>
      <c r="L1434" s="18">
        <f t="shared" ref="L1434:Q1434" si="252">SUM(L1397:L1433)</f>
        <v>112184</v>
      </c>
      <c r="M1434" s="18">
        <f t="shared" si="252"/>
        <v>1264</v>
      </c>
      <c r="N1434" s="18">
        <f t="shared" si="252"/>
        <v>113448</v>
      </c>
      <c r="O1434" s="18">
        <f t="shared" si="252"/>
        <v>112184</v>
      </c>
      <c r="P1434" s="18">
        <f t="shared" si="252"/>
        <v>1264</v>
      </c>
      <c r="Q1434" s="18">
        <f t="shared" si="252"/>
        <v>113448</v>
      </c>
      <c r="R1434" s="70"/>
      <c r="U1434" s="38"/>
    </row>
    <row r="1435" spans="1:21" ht="36" customHeight="1">
      <c r="A1435" s="368"/>
      <c r="B1435" s="368"/>
      <c r="C1435" s="368"/>
      <c r="D1435" s="368"/>
      <c r="E1435" s="368"/>
      <c r="F1435" s="368"/>
      <c r="G1435" s="368"/>
      <c r="H1435" s="368"/>
      <c r="I1435" s="368"/>
      <c r="J1435" s="368"/>
      <c r="K1435" s="368"/>
      <c r="L1435" s="368"/>
      <c r="M1435" s="368"/>
      <c r="N1435" s="368"/>
      <c r="O1435" s="368"/>
      <c r="P1435" s="368"/>
      <c r="Q1435" s="368"/>
      <c r="U1435" s="38"/>
    </row>
    <row r="1436" spans="1:21" ht="32.1" customHeight="1">
      <c r="A1436" s="55" t="s">
        <v>5032</v>
      </c>
      <c r="B1436" s="374" t="s">
        <v>4780</v>
      </c>
      <c r="C1436" s="375"/>
      <c r="D1436" s="375"/>
      <c r="E1436" s="375"/>
      <c r="F1436" s="375"/>
      <c r="G1436" s="375"/>
      <c r="H1436" s="375"/>
      <c r="I1436" s="375"/>
      <c r="J1436" s="375"/>
      <c r="K1436" s="376"/>
      <c r="L1436" s="377" t="s">
        <v>450</v>
      </c>
      <c r="M1436" s="377"/>
      <c r="N1436" s="377"/>
      <c r="O1436" s="377" t="s">
        <v>451</v>
      </c>
      <c r="P1436" s="377"/>
      <c r="Q1436" s="377"/>
      <c r="R1436" s="401" t="s">
        <v>20</v>
      </c>
      <c r="U1436" s="38"/>
    </row>
    <row r="1437" spans="1:21" ht="42" customHeight="1">
      <c r="A1437" s="56" t="s">
        <v>7</v>
      </c>
      <c r="B1437" s="57" t="s">
        <v>29</v>
      </c>
      <c r="C1437" s="57" t="s">
        <v>4</v>
      </c>
      <c r="D1437" s="58" t="s">
        <v>5</v>
      </c>
      <c r="E1437" s="58" t="s">
        <v>6</v>
      </c>
      <c r="F1437" s="58" t="s">
        <v>8</v>
      </c>
      <c r="G1437" s="58" t="s">
        <v>9</v>
      </c>
      <c r="H1437" s="58" t="s">
        <v>22</v>
      </c>
      <c r="I1437" s="58" t="s">
        <v>10</v>
      </c>
      <c r="J1437" s="58" t="s">
        <v>11</v>
      </c>
      <c r="K1437" s="56" t="s">
        <v>12</v>
      </c>
      <c r="L1437" s="62" t="s">
        <v>13</v>
      </c>
      <c r="M1437" s="56" t="s">
        <v>14</v>
      </c>
      <c r="N1437" s="56" t="s">
        <v>3</v>
      </c>
      <c r="O1437" s="62" t="s">
        <v>13</v>
      </c>
      <c r="P1437" s="56" t="s">
        <v>14</v>
      </c>
      <c r="Q1437" s="56" t="s">
        <v>3</v>
      </c>
      <c r="R1437" s="379"/>
      <c r="U1437" s="38"/>
    </row>
    <row r="1438" spans="1:21" ht="12.75" customHeight="1">
      <c r="A1438" s="60">
        <v>1</v>
      </c>
      <c r="B1438" s="13" t="s">
        <v>4781</v>
      </c>
      <c r="C1438" s="13" t="s">
        <v>4013</v>
      </c>
      <c r="D1438" s="13" t="s">
        <v>4782</v>
      </c>
      <c r="E1438" s="13"/>
      <c r="F1438" s="13" t="s">
        <v>4783</v>
      </c>
      <c r="G1438" s="13" t="s">
        <v>4784</v>
      </c>
      <c r="H1438" s="13" t="s">
        <v>4785</v>
      </c>
      <c r="I1438" s="13" t="s">
        <v>4786</v>
      </c>
      <c r="J1438" s="13" t="s">
        <v>252</v>
      </c>
      <c r="K1438" s="34">
        <v>6</v>
      </c>
      <c r="L1438" s="12">
        <v>4603</v>
      </c>
      <c r="M1438" s="12">
        <v>3070</v>
      </c>
      <c r="N1438" s="12">
        <f t="shared" ref="N1438:N1441" si="253">L1438+M1438</f>
        <v>7673</v>
      </c>
      <c r="O1438" s="12">
        <v>4603</v>
      </c>
      <c r="P1438" s="12">
        <v>3070</v>
      </c>
      <c r="Q1438" s="17">
        <f t="shared" ref="Q1438:Q1441" si="254">O1438+P1438</f>
        <v>7673</v>
      </c>
      <c r="R1438" s="60" t="s">
        <v>711</v>
      </c>
      <c r="S1438" s="14" t="s">
        <v>3950</v>
      </c>
      <c r="U1438" s="38"/>
    </row>
    <row r="1439" spans="1:21" ht="12.75" customHeight="1">
      <c r="A1439" s="60">
        <v>2</v>
      </c>
      <c r="B1439" s="13" t="s">
        <v>4781</v>
      </c>
      <c r="C1439" s="13" t="s">
        <v>4787</v>
      </c>
      <c r="D1439" s="13" t="s">
        <v>4788</v>
      </c>
      <c r="E1439" s="13" t="s">
        <v>4789</v>
      </c>
      <c r="F1439" s="13" t="s">
        <v>4790</v>
      </c>
      <c r="G1439" s="13" t="s">
        <v>4791</v>
      </c>
      <c r="H1439" s="13" t="s">
        <v>4792</v>
      </c>
      <c r="I1439" s="13" t="s">
        <v>4793</v>
      </c>
      <c r="J1439" s="13" t="s">
        <v>241</v>
      </c>
      <c r="K1439" s="34">
        <v>15</v>
      </c>
      <c r="L1439" s="12">
        <v>27398</v>
      </c>
      <c r="M1439" s="12">
        <v>0</v>
      </c>
      <c r="N1439" s="17">
        <f t="shared" si="253"/>
        <v>27398</v>
      </c>
      <c r="O1439" s="12">
        <v>27398</v>
      </c>
      <c r="P1439" s="12">
        <v>0</v>
      </c>
      <c r="Q1439" s="17">
        <f t="shared" si="254"/>
        <v>27398</v>
      </c>
      <c r="R1439" s="60" t="s">
        <v>711</v>
      </c>
      <c r="S1439" s="14" t="s">
        <v>3950</v>
      </c>
      <c r="U1439" s="38"/>
    </row>
    <row r="1440" spans="1:21" ht="12.75" customHeight="1">
      <c r="A1440" s="60">
        <v>3</v>
      </c>
      <c r="B1440" s="13" t="s">
        <v>4781</v>
      </c>
      <c r="C1440" s="13" t="s">
        <v>4013</v>
      </c>
      <c r="D1440" s="13" t="s">
        <v>4794</v>
      </c>
      <c r="E1440" s="13"/>
      <c r="F1440" s="13" t="s">
        <v>4790</v>
      </c>
      <c r="G1440" s="13" t="s">
        <v>4791</v>
      </c>
      <c r="H1440" s="13" t="s">
        <v>4795</v>
      </c>
      <c r="I1440" s="13" t="s">
        <v>4796</v>
      </c>
      <c r="J1440" s="13" t="s">
        <v>241</v>
      </c>
      <c r="K1440" s="34">
        <v>9</v>
      </c>
      <c r="L1440" s="12">
        <v>1707</v>
      </c>
      <c r="M1440" s="12">
        <v>0</v>
      </c>
      <c r="N1440" s="17">
        <f t="shared" si="253"/>
        <v>1707</v>
      </c>
      <c r="O1440" s="12">
        <v>1707</v>
      </c>
      <c r="P1440" s="12">
        <v>0</v>
      </c>
      <c r="Q1440" s="17">
        <f t="shared" si="254"/>
        <v>1707</v>
      </c>
      <c r="R1440" s="60" t="s">
        <v>711</v>
      </c>
      <c r="S1440" s="14" t="s">
        <v>3950</v>
      </c>
      <c r="U1440" s="38"/>
    </row>
    <row r="1441" spans="1:21" ht="12.75" customHeight="1">
      <c r="A1441" s="60">
        <v>4</v>
      </c>
      <c r="B1441" s="13" t="s">
        <v>4781</v>
      </c>
      <c r="C1441" s="13" t="s">
        <v>4797</v>
      </c>
      <c r="D1441" s="13" t="s">
        <v>4798</v>
      </c>
      <c r="E1441" s="13" t="s">
        <v>4799</v>
      </c>
      <c r="F1441" s="13" t="s">
        <v>4800</v>
      </c>
      <c r="G1441" s="13" t="s">
        <v>4801</v>
      </c>
      <c r="H1441" s="13" t="s">
        <v>4802</v>
      </c>
      <c r="I1441" s="13" t="s">
        <v>4803</v>
      </c>
      <c r="J1441" s="13" t="s">
        <v>241</v>
      </c>
      <c r="K1441" s="34">
        <v>14</v>
      </c>
      <c r="L1441" s="12">
        <v>10907</v>
      </c>
      <c r="M1441" s="12">
        <v>0</v>
      </c>
      <c r="N1441" s="12">
        <f t="shared" si="253"/>
        <v>10907</v>
      </c>
      <c r="O1441" s="12">
        <v>10907</v>
      </c>
      <c r="P1441" s="12">
        <v>0</v>
      </c>
      <c r="Q1441" s="12">
        <f t="shared" si="254"/>
        <v>10907</v>
      </c>
      <c r="R1441" s="60" t="s">
        <v>711</v>
      </c>
      <c r="S1441" s="14" t="s">
        <v>3950</v>
      </c>
      <c r="U1441" s="38"/>
    </row>
    <row r="1442" spans="1:21" ht="12.75" customHeight="1">
      <c r="A1442" s="380"/>
      <c r="B1442" s="381"/>
      <c r="C1442" s="381"/>
      <c r="D1442" s="381"/>
      <c r="E1442" s="381"/>
      <c r="F1442" s="381"/>
      <c r="G1442" s="381"/>
      <c r="H1442" s="381"/>
      <c r="I1442" s="381"/>
      <c r="J1442" s="381"/>
      <c r="K1442" s="382"/>
      <c r="L1442" s="18">
        <f t="shared" ref="L1442:Q1442" si="255">SUM(L1438:L1441)</f>
        <v>44615</v>
      </c>
      <c r="M1442" s="18">
        <f t="shared" si="255"/>
        <v>3070</v>
      </c>
      <c r="N1442" s="18">
        <f t="shared" si="255"/>
        <v>47685</v>
      </c>
      <c r="O1442" s="18">
        <f t="shared" si="255"/>
        <v>44615</v>
      </c>
      <c r="P1442" s="18">
        <f t="shared" si="255"/>
        <v>3070</v>
      </c>
      <c r="Q1442" s="18">
        <f t="shared" si="255"/>
        <v>47685</v>
      </c>
      <c r="R1442" s="70"/>
      <c r="U1442" s="38"/>
    </row>
    <row r="1443" spans="1:21" ht="36" customHeight="1">
      <c r="A1443" s="368"/>
      <c r="B1443" s="368"/>
      <c r="C1443" s="368"/>
      <c r="D1443" s="368"/>
      <c r="E1443" s="368"/>
      <c r="F1443" s="368"/>
      <c r="G1443" s="368"/>
      <c r="H1443" s="368"/>
      <c r="I1443" s="368"/>
      <c r="J1443" s="368"/>
      <c r="K1443" s="368"/>
      <c r="L1443" s="368"/>
      <c r="M1443" s="368"/>
      <c r="N1443" s="368"/>
      <c r="O1443" s="368"/>
      <c r="P1443" s="368"/>
      <c r="Q1443" s="368"/>
    </row>
    <row r="1444" spans="1:21" ht="32.1" customHeight="1">
      <c r="A1444" s="55" t="s">
        <v>4956</v>
      </c>
      <c r="B1444" s="374" t="s">
        <v>4809</v>
      </c>
      <c r="C1444" s="375"/>
      <c r="D1444" s="375"/>
      <c r="E1444" s="375"/>
      <c r="F1444" s="375"/>
      <c r="G1444" s="375"/>
      <c r="H1444" s="375"/>
      <c r="I1444" s="375"/>
      <c r="J1444" s="375"/>
      <c r="K1444" s="376"/>
      <c r="L1444" s="377" t="s">
        <v>648</v>
      </c>
      <c r="M1444" s="377"/>
      <c r="N1444" s="377"/>
      <c r="O1444" s="377" t="s">
        <v>45</v>
      </c>
      <c r="P1444" s="377"/>
      <c r="Q1444" s="377"/>
      <c r="R1444" s="378" t="s">
        <v>20</v>
      </c>
    </row>
    <row r="1445" spans="1:21" ht="42" customHeight="1">
      <c r="A1445" s="56" t="s">
        <v>7</v>
      </c>
      <c r="B1445" s="57" t="s">
        <v>29</v>
      </c>
      <c r="C1445" s="57" t="s">
        <v>4</v>
      </c>
      <c r="D1445" s="58" t="s">
        <v>5</v>
      </c>
      <c r="E1445" s="58" t="s">
        <v>6</v>
      </c>
      <c r="F1445" s="58" t="s">
        <v>8</v>
      </c>
      <c r="G1445" s="58" t="s">
        <v>9</v>
      </c>
      <c r="H1445" s="58" t="s">
        <v>22</v>
      </c>
      <c r="I1445" s="58" t="s">
        <v>10</v>
      </c>
      <c r="J1445" s="58" t="s">
        <v>11</v>
      </c>
      <c r="K1445" s="56" t="s">
        <v>12</v>
      </c>
      <c r="L1445" s="62" t="s">
        <v>13</v>
      </c>
      <c r="M1445" s="56" t="s">
        <v>14</v>
      </c>
      <c r="N1445" s="56" t="s">
        <v>3</v>
      </c>
      <c r="O1445" s="62" t="s">
        <v>13</v>
      </c>
      <c r="P1445" s="56" t="s">
        <v>14</v>
      </c>
      <c r="Q1445" s="56" t="s">
        <v>3</v>
      </c>
      <c r="R1445" s="379"/>
    </row>
    <row r="1446" spans="1:21" ht="12.75" customHeight="1">
      <c r="A1446" s="60">
        <v>1</v>
      </c>
      <c r="B1446" s="22" t="s">
        <v>5140</v>
      </c>
      <c r="C1446" s="23" t="s">
        <v>4806</v>
      </c>
      <c r="D1446" s="23" t="s">
        <v>2099</v>
      </c>
      <c r="E1446" s="23">
        <v>20</v>
      </c>
      <c r="F1446" s="23" t="s">
        <v>102</v>
      </c>
      <c r="G1446" s="23" t="s">
        <v>103</v>
      </c>
      <c r="H1446" s="23" t="s">
        <v>4807</v>
      </c>
      <c r="I1446" s="23" t="s">
        <v>4808</v>
      </c>
      <c r="J1446" s="23" t="s">
        <v>220</v>
      </c>
      <c r="K1446" s="34">
        <v>13.2</v>
      </c>
      <c r="L1446" s="24">
        <v>2260</v>
      </c>
      <c r="M1446" s="24">
        <v>5690</v>
      </c>
      <c r="N1446" s="17">
        <f t="shared" ref="N1446" si="256">L1446+M1446</f>
        <v>7950</v>
      </c>
      <c r="O1446" s="24">
        <v>2260</v>
      </c>
      <c r="P1446" s="24">
        <v>5690</v>
      </c>
      <c r="Q1446" s="17">
        <f t="shared" ref="Q1446" si="257">O1446+P1446</f>
        <v>7950</v>
      </c>
      <c r="R1446" s="13" t="s">
        <v>212</v>
      </c>
    </row>
    <row r="1447" spans="1:21" ht="12.6" customHeight="1">
      <c r="A1447" s="380"/>
      <c r="B1447" s="381"/>
      <c r="C1447" s="381"/>
      <c r="D1447" s="381"/>
      <c r="E1447" s="381"/>
      <c r="F1447" s="381"/>
      <c r="G1447" s="381"/>
      <c r="H1447" s="381"/>
      <c r="I1447" s="381"/>
      <c r="J1447" s="381"/>
      <c r="K1447" s="382"/>
      <c r="L1447" s="18">
        <f t="shared" ref="L1447:Q1447" si="258">SUM(L1446:L1446)</f>
        <v>2260</v>
      </c>
      <c r="M1447" s="18">
        <f t="shared" si="258"/>
        <v>5690</v>
      </c>
      <c r="N1447" s="18">
        <f t="shared" si="258"/>
        <v>7950</v>
      </c>
      <c r="O1447" s="18">
        <f t="shared" si="258"/>
        <v>2260</v>
      </c>
      <c r="P1447" s="18">
        <f t="shared" si="258"/>
        <v>5690</v>
      </c>
      <c r="Q1447" s="18">
        <f t="shared" si="258"/>
        <v>7950</v>
      </c>
    </row>
    <row r="1448" spans="1:21" ht="36" customHeight="1">
      <c r="A1448" s="368"/>
      <c r="B1448" s="368"/>
      <c r="C1448" s="368"/>
      <c r="D1448" s="368"/>
      <c r="E1448" s="368"/>
      <c r="F1448" s="368"/>
      <c r="G1448" s="368"/>
      <c r="H1448" s="368"/>
      <c r="I1448" s="368"/>
      <c r="J1448" s="368"/>
      <c r="K1448" s="368"/>
      <c r="L1448" s="368"/>
      <c r="M1448" s="368"/>
      <c r="N1448" s="368"/>
      <c r="O1448" s="368"/>
      <c r="P1448" s="368"/>
      <c r="Q1448" s="368"/>
    </row>
    <row r="1449" spans="1:21" ht="32.1" customHeight="1">
      <c r="A1449" s="55" t="s">
        <v>5080</v>
      </c>
      <c r="B1449" s="374" t="s">
        <v>5037</v>
      </c>
      <c r="C1449" s="375"/>
      <c r="D1449" s="375"/>
      <c r="E1449" s="375"/>
      <c r="F1449" s="375"/>
      <c r="G1449" s="375"/>
      <c r="H1449" s="375"/>
      <c r="I1449" s="375"/>
      <c r="J1449" s="375"/>
      <c r="K1449" s="376"/>
      <c r="L1449" s="377" t="s">
        <v>648</v>
      </c>
      <c r="M1449" s="377"/>
      <c r="N1449" s="377"/>
      <c r="O1449" s="377" t="s">
        <v>45</v>
      </c>
      <c r="P1449" s="377"/>
      <c r="Q1449" s="377"/>
      <c r="R1449" s="378" t="s">
        <v>20</v>
      </c>
    </row>
    <row r="1450" spans="1:21" ht="42" customHeight="1">
      <c r="A1450" s="56" t="s">
        <v>7</v>
      </c>
      <c r="B1450" s="57" t="s">
        <v>29</v>
      </c>
      <c r="C1450" s="57" t="s">
        <v>4</v>
      </c>
      <c r="D1450" s="58" t="s">
        <v>5</v>
      </c>
      <c r="E1450" s="58" t="s">
        <v>6</v>
      </c>
      <c r="F1450" s="58" t="s">
        <v>8</v>
      </c>
      <c r="G1450" s="58" t="s">
        <v>9</v>
      </c>
      <c r="H1450" s="58" t="s">
        <v>22</v>
      </c>
      <c r="I1450" s="58" t="s">
        <v>10</v>
      </c>
      <c r="J1450" s="58" t="s">
        <v>11</v>
      </c>
      <c r="K1450" s="56" t="s">
        <v>12</v>
      </c>
      <c r="L1450" s="62" t="s">
        <v>13</v>
      </c>
      <c r="M1450" s="56" t="s">
        <v>14</v>
      </c>
      <c r="N1450" s="56" t="s">
        <v>3</v>
      </c>
      <c r="O1450" s="62" t="s">
        <v>13</v>
      </c>
      <c r="P1450" s="56" t="s">
        <v>14</v>
      </c>
      <c r="Q1450" s="56" t="s">
        <v>3</v>
      </c>
      <c r="R1450" s="379"/>
    </row>
    <row r="1451" spans="1:21" ht="12.75" customHeight="1">
      <c r="A1451" s="60">
        <v>1</v>
      </c>
      <c r="B1451" s="141" t="s">
        <v>5037</v>
      </c>
      <c r="C1451" s="142" t="s">
        <v>5038</v>
      </c>
      <c r="D1451" s="142" t="s">
        <v>5039</v>
      </c>
      <c r="E1451" s="142" t="s">
        <v>414</v>
      </c>
      <c r="F1451" s="142" t="s">
        <v>1142</v>
      </c>
      <c r="G1451" s="142" t="s">
        <v>1143</v>
      </c>
      <c r="H1451" s="142" t="s">
        <v>5049</v>
      </c>
      <c r="I1451" s="142" t="s">
        <v>5050</v>
      </c>
      <c r="J1451" s="142" t="s">
        <v>444</v>
      </c>
      <c r="K1451" s="348">
        <v>180</v>
      </c>
      <c r="L1451" s="17">
        <v>440000</v>
      </c>
      <c r="M1451" s="24">
        <v>0</v>
      </c>
      <c r="N1451" s="17">
        <f>L1451+M1451</f>
        <v>440000</v>
      </c>
      <c r="O1451" s="17">
        <v>440000</v>
      </c>
      <c r="P1451" s="24">
        <v>0</v>
      </c>
      <c r="Q1451" s="17">
        <f>O1451+P1451</f>
        <v>440000</v>
      </c>
      <c r="R1451" s="60" t="s">
        <v>507</v>
      </c>
    </row>
    <row r="1452" spans="1:21" ht="12.75" customHeight="1">
      <c r="A1452" s="60">
        <v>2</v>
      </c>
      <c r="B1452" s="141" t="s">
        <v>5037</v>
      </c>
      <c r="C1452" s="142" t="s">
        <v>5051</v>
      </c>
      <c r="D1452" s="142" t="s">
        <v>5052</v>
      </c>
      <c r="E1452" s="142" t="s">
        <v>5053</v>
      </c>
      <c r="F1452" s="142" t="s">
        <v>1142</v>
      </c>
      <c r="G1452" s="142" t="s">
        <v>1143</v>
      </c>
      <c r="H1452" s="142" t="s">
        <v>5054</v>
      </c>
      <c r="I1452" s="142" t="s">
        <v>5055</v>
      </c>
      <c r="J1452" s="142" t="s">
        <v>444</v>
      </c>
      <c r="K1452" s="348">
        <v>51</v>
      </c>
      <c r="L1452" s="17">
        <v>190000</v>
      </c>
      <c r="M1452" s="24">
        <v>0</v>
      </c>
      <c r="N1452" s="17">
        <f t="shared" ref="N1452:N1457" si="259">L1452+M1452</f>
        <v>190000</v>
      </c>
      <c r="O1452" s="17">
        <v>190000</v>
      </c>
      <c r="P1452" s="24">
        <v>0</v>
      </c>
      <c r="Q1452" s="17">
        <f t="shared" ref="Q1452:Q1457" si="260">O1452+P1452</f>
        <v>190000</v>
      </c>
      <c r="R1452" s="60" t="s">
        <v>507</v>
      </c>
      <c r="S1452" s="104" t="s">
        <v>5086</v>
      </c>
    </row>
    <row r="1453" spans="1:21" ht="12.75" customHeight="1">
      <c r="A1453" s="60">
        <v>3</v>
      </c>
      <c r="B1453" s="141" t="s">
        <v>5037</v>
      </c>
      <c r="C1453" s="142" t="s">
        <v>5056</v>
      </c>
      <c r="D1453" s="142" t="s">
        <v>5057</v>
      </c>
      <c r="E1453" s="142" t="s">
        <v>5058</v>
      </c>
      <c r="F1453" s="142" t="s">
        <v>5059</v>
      </c>
      <c r="G1453" s="142" t="s">
        <v>61</v>
      </c>
      <c r="H1453" s="142" t="s">
        <v>5060</v>
      </c>
      <c r="I1453" s="142" t="s">
        <v>5061</v>
      </c>
      <c r="J1453" s="142" t="s">
        <v>241</v>
      </c>
      <c r="K1453" s="348">
        <v>12</v>
      </c>
      <c r="L1453" s="17">
        <v>12000</v>
      </c>
      <c r="M1453" s="24">
        <v>0</v>
      </c>
      <c r="N1453" s="17">
        <f t="shared" si="259"/>
        <v>12000</v>
      </c>
      <c r="O1453" s="17">
        <v>12000</v>
      </c>
      <c r="P1453" s="24">
        <v>0</v>
      </c>
      <c r="Q1453" s="17">
        <f t="shared" si="260"/>
        <v>12000</v>
      </c>
      <c r="R1453" s="60" t="s">
        <v>5062</v>
      </c>
    </row>
    <row r="1454" spans="1:21" ht="12.75" customHeight="1">
      <c r="A1454" s="60">
        <v>4</v>
      </c>
      <c r="B1454" s="141" t="s">
        <v>5037</v>
      </c>
      <c r="C1454" s="142" t="s">
        <v>5141</v>
      </c>
      <c r="D1454" s="142" t="s">
        <v>5063</v>
      </c>
      <c r="E1454" s="142" t="s">
        <v>5064</v>
      </c>
      <c r="F1454" s="142" t="s">
        <v>5065</v>
      </c>
      <c r="G1454" s="142" t="s">
        <v>61</v>
      </c>
      <c r="H1454" s="142" t="s">
        <v>5066</v>
      </c>
      <c r="I1454" s="142" t="s">
        <v>5067</v>
      </c>
      <c r="J1454" s="142" t="s">
        <v>444</v>
      </c>
      <c r="K1454" s="348">
        <v>250</v>
      </c>
      <c r="L1454" s="17">
        <v>1080000</v>
      </c>
      <c r="M1454" s="24">
        <v>0</v>
      </c>
      <c r="N1454" s="17">
        <f t="shared" si="259"/>
        <v>1080000</v>
      </c>
      <c r="O1454" s="17">
        <v>1080000</v>
      </c>
      <c r="P1454" s="24">
        <v>0</v>
      </c>
      <c r="Q1454" s="17">
        <f t="shared" si="260"/>
        <v>1080000</v>
      </c>
      <c r="R1454" s="60" t="s">
        <v>5062</v>
      </c>
    </row>
    <row r="1455" spans="1:21" ht="12.75" customHeight="1">
      <c r="A1455" s="60">
        <v>5</v>
      </c>
      <c r="B1455" s="141" t="s">
        <v>5037</v>
      </c>
      <c r="C1455" s="142" t="s">
        <v>5141</v>
      </c>
      <c r="D1455" s="142" t="s">
        <v>5063</v>
      </c>
      <c r="E1455" s="142" t="s">
        <v>5064</v>
      </c>
      <c r="F1455" s="142" t="s">
        <v>5065</v>
      </c>
      <c r="G1455" s="142" t="s">
        <v>61</v>
      </c>
      <c r="H1455" s="142" t="s">
        <v>5068</v>
      </c>
      <c r="I1455" s="142" t="s">
        <v>5069</v>
      </c>
      <c r="J1455" s="142" t="s">
        <v>444</v>
      </c>
      <c r="K1455" s="348">
        <v>100</v>
      </c>
      <c r="L1455" s="17">
        <v>63000</v>
      </c>
      <c r="M1455" s="24">
        <v>0</v>
      </c>
      <c r="N1455" s="17">
        <f t="shared" si="259"/>
        <v>63000</v>
      </c>
      <c r="O1455" s="17">
        <v>63000</v>
      </c>
      <c r="P1455" s="24">
        <v>0</v>
      </c>
      <c r="Q1455" s="17">
        <f t="shared" si="260"/>
        <v>63000</v>
      </c>
      <c r="R1455" s="60" t="s">
        <v>5062</v>
      </c>
    </row>
    <row r="1456" spans="1:21" ht="12.75" customHeight="1">
      <c r="A1456" s="60">
        <v>6</v>
      </c>
      <c r="B1456" s="141" t="s">
        <v>5037</v>
      </c>
      <c r="C1456" s="142" t="s">
        <v>5070</v>
      </c>
      <c r="D1456" s="142" t="s">
        <v>5071</v>
      </c>
      <c r="E1456" s="142" t="s">
        <v>595</v>
      </c>
      <c r="F1456" s="142" t="s">
        <v>5072</v>
      </c>
      <c r="G1456" s="142" t="s">
        <v>61</v>
      </c>
      <c r="H1456" s="142" t="s">
        <v>5073</v>
      </c>
      <c r="I1456" s="142" t="s">
        <v>5074</v>
      </c>
      <c r="J1456" s="142" t="s">
        <v>444</v>
      </c>
      <c r="K1456" s="348">
        <v>60</v>
      </c>
      <c r="L1456" s="17">
        <v>48000</v>
      </c>
      <c r="M1456" s="24">
        <v>0</v>
      </c>
      <c r="N1456" s="17">
        <f t="shared" si="259"/>
        <v>48000</v>
      </c>
      <c r="O1456" s="17">
        <v>48000</v>
      </c>
      <c r="P1456" s="24">
        <v>0</v>
      </c>
      <c r="Q1456" s="17">
        <f t="shared" si="260"/>
        <v>48000</v>
      </c>
      <c r="R1456" s="60" t="s">
        <v>5062</v>
      </c>
    </row>
    <row r="1457" spans="1:18" ht="12.75" customHeight="1">
      <c r="A1457" s="60">
        <v>7</v>
      </c>
      <c r="B1457" s="141" t="s">
        <v>5037</v>
      </c>
      <c r="C1457" s="141" t="s">
        <v>5075</v>
      </c>
      <c r="D1457" s="142" t="s">
        <v>5076</v>
      </c>
      <c r="E1457" s="142" t="s">
        <v>5077</v>
      </c>
      <c r="F1457" s="142" t="s">
        <v>4045</v>
      </c>
      <c r="G1457" s="142" t="s">
        <v>4046</v>
      </c>
      <c r="H1457" s="142" t="s">
        <v>5078</v>
      </c>
      <c r="I1457" s="142" t="s">
        <v>5079</v>
      </c>
      <c r="J1457" s="142" t="s">
        <v>220</v>
      </c>
      <c r="K1457" s="348">
        <v>25</v>
      </c>
      <c r="L1457" s="17">
        <v>4848</v>
      </c>
      <c r="M1457" s="92">
        <v>10616</v>
      </c>
      <c r="N1457" s="17">
        <f t="shared" si="259"/>
        <v>15464</v>
      </c>
      <c r="O1457" s="17">
        <v>4848</v>
      </c>
      <c r="P1457" s="92">
        <v>10616</v>
      </c>
      <c r="Q1457" s="17">
        <f t="shared" si="260"/>
        <v>15464</v>
      </c>
      <c r="R1457" s="60" t="s">
        <v>507</v>
      </c>
    </row>
    <row r="1458" spans="1:18" ht="12.75" customHeight="1">
      <c r="A1458" s="380"/>
      <c r="B1458" s="381"/>
      <c r="C1458" s="381"/>
      <c r="D1458" s="381"/>
      <c r="E1458" s="381"/>
      <c r="F1458" s="381"/>
      <c r="G1458" s="381"/>
      <c r="H1458" s="381"/>
      <c r="I1458" s="381"/>
      <c r="J1458" s="381"/>
      <c r="K1458" s="382"/>
      <c r="L1458" s="18">
        <f t="shared" ref="L1458:Q1458" si="261">SUM(L1451:L1457)</f>
        <v>1837848</v>
      </c>
      <c r="M1458" s="18">
        <f t="shared" si="261"/>
        <v>10616</v>
      </c>
      <c r="N1458" s="18">
        <f t="shared" si="261"/>
        <v>1848464</v>
      </c>
      <c r="O1458" s="18">
        <f t="shared" si="261"/>
        <v>1837848</v>
      </c>
      <c r="P1458" s="18">
        <f t="shared" si="261"/>
        <v>10616</v>
      </c>
      <c r="Q1458" s="18">
        <f t="shared" si="261"/>
        <v>1848464</v>
      </c>
    </row>
    <row r="1459" spans="1:18" ht="36" customHeight="1">
      <c r="A1459" s="368"/>
      <c r="B1459" s="368"/>
      <c r="C1459" s="368"/>
      <c r="D1459" s="368"/>
      <c r="E1459" s="368"/>
      <c r="F1459" s="368"/>
      <c r="G1459" s="368"/>
      <c r="H1459" s="368"/>
      <c r="I1459" s="368"/>
      <c r="J1459" s="368"/>
      <c r="K1459" s="368"/>
      <c r="L1459" s="368"/>
      <c r="M1459" s="368"/>
      <c r="N1459" s="368"/>
      <c r="O1459" s="368"/>
      <c r="P1459" s="368"/>
      <c r="Q1459" s="368"/>
    </row>
    <row r="1460" spans="1:18" s="49" customFormat="1" ht="12.75" customHeight="1">
      <c r="A1460" s="14"/>
      <c r="B1460" s="15"/>
      <c r="C1460" s="15"/>
      <c r="D1460" s="15"/>
      <c r="E1460" s="15"/>
      <c r="F1460" s="15"/>
      <c r="G1460" s="15"/>
      <c r="H1460" s="15"/>
      <c r="I1460" s="15"/>
      <c r="J1460" s="15"/>
      <c r="K1460" s="14"/>
      <c r="L1460" s="14"/>
      <c r="M1460" s="14"/>
      <c r="N1460" s="14"/>
      <c r="O1460" s="14"/>
      <c r="P1460" s="14"/>
      <c r="Q1460" s="14"/>
      <c r="R1460" s="14"/>
    </row>
    <row r="1461" spans="1:18" s="49" customFormat="1" ht="12.75" customHeight="1">
      <c r="B1461" s="43" t="s">
        <v>38</v>
      </c>
      <c r="C1461" s="50"/>
      <c r="D1461" s="50"/>
      <c r="E1461" s="50"/>
      <c r="F1461" s="50"/>
      <c r="G1461" s="68"/>
      <c r="H1461" s="51">
        <f>N1</f>
        <v>19184187</v>
      </c>
      <c r="I1461" s="51" t="s">
        <v>21</v>
      </c>
      <c r="K1461" s="50"/>
      <c r="M1461" s="52"/>
      <c r="N1461" s="73"/>
      <c r="O1461" s="52"/>
      <c r="P1461" s="52"/>
      <c r="Q1461" s="73"/>
      <c r="R1461" s="52"/>
    </row>
    <row r="1462" spans="1:18" s="49" customFormat="1" ht="12.75" customHeight="1">
      <c r="B1462" s="45"/>
      <c r="C1462" s="50"/>
      <c r="D1462" s="50"/>
      <c r="E1462" s="50"/>
      <c r="F1462" s="50"/>
      <c r="G1462" s="68"/>
      <c r="H1462" s="51"/>
      <c r="I1462" s="51"/>
      <c r="K1462" s="50"/>
      <c r="M1462" s="52"/>
      <c r="N1462" s="52"/>
      <c r="O1462" s="52"/>
      <c r="P1462" s="52"/>
      <c r="Q1462" s="52"/>
      <c r="R1462" s="52"/>
    </row>
    <row r="1463" spans="1:18" s="49" customFormat="1" ht="12.75" customHeight="1">
      <c r="B1463" s="43" t="s">
        <v>40</v>
      </c>
      <c r="C1463" s="50"/>
      <c r="D1463" s="50"/>
      <c r="E1463" s="50"/>
      <c r="F1463" s="50"/>
      <c r="G1463" s="68"/>
      <c r="H1463" s="51">
        <f>Q1</f>
        <v>19184187</v>
      </c>
      <c r="I1463" s="51" t="s">
        <v>21</v>
      </c>
      <c r="K1463" s="50"/>
      <c r="M1463" s="52"/>
      <c r="N1463" s="73"/>
      <c r="O1463" s="52"/>
      <c r="P1463" s="52"/>
      <c r="Q1463" s="73"/>
      <c r="R1463" s="52"/>
    </row>
    <row r="1464" spans="1:18" ht="12.75" customHeight="1">
      <c r="A1464" s="49"/>
      <c r="B1464" s="50"/>
      <c r="C1464" s="50"/>
      <c r="D1464" s="50"/>
      <c r="E1464" s="50"/>
      <c r="F1464" s="50"/>
      <c r="G1464" s="68"/>
      <c r="H1464" s="50"/>
      <c r="I1464" s="50"/>
      <c r="J1464" s="49"/>
      <c r="K1464" s="50"/>
      <c r="L1464" s="49"/>
      <c r="M1464" s="52"/>
      <c r="N1464" s="52"/>
      <c r="O1464" s="52"/>
      <c r="P1464" s="52"/>
      <c r="Q1464" s="52"/>
      <c r="R1464" s="52"/>
    </row>
    <row r="1465" spans="1:18" ht="12.75" customHeight="1">
      <c r="A1465" s="49"/>
      <c r="B1465" s="43" t="s">
        <v>30</v>
      </c>
      <c r="C1465" s="43"/>
      <c r="D1465" s="50"/>
      <c r="E1465" s="53"/>
      <c r="F1465" s="50"/>
      <c r="G1465" s="68"/>
      <c r="H1465" s="51">
        <f>N1+Q1</f>
        <v>38368374</v>
      </c>
      <c r="I1465" s="51" t="s">
        <v>21</v>
      </c>
      <c r="J1465" s="49"/>
      <c r="K1465" s="50"/>
      <c r="L1465" s="49"/>
      <c r="M1465" s="52"/>
      <c r="N1465" s="49"/>
      <c r="O1465" s="52"/>
      <c r="P1465" s="52"/>
      <c r="Q1465" s="52"/>
      <c r="R1465" s="52"/>
    </row>
    <row r="1466" spans="1:18" ht="12.75" customHeight="1">
      <c r="K1466" s="15"/>
      <c r="L1466" s="26"/>
      <c r="M1466" s="26"/>
      <c r="N1466" s="26"/>
      <c r="O1466" s="26"/>
      <c r="P1466" s="26"/>
      <c r="Q1466" s="26"/>
    </row>
    <row r="1468" spans="1:18" ht="12.75" customHeight="1">
      <c r="H1468" s="69"/>
    </row>
    <row r="1469" spans="1:18" ht="12.75" customHeight="1">
      <c r="H1469" s="69"/>
    </row>
    <row r="1470" spans="1:18" ht="12.75" customHeight="1">
      <c r="H1470" s="69"/>
    </row>
    <row r="1471" spans="1:18" ht="12.75" customHeight="1">
      <c r="H1471" s="69"/>
    </row>
    <row r="1472" spans="1:18" ht="12.75" customHeight="1">
      <c r="H1472" s="69"/>
    </row>
  </sheetData>
  <autoFilter ref="A1:T1472" xr:uid="{07A7D6CF-E178-403C-84EA-D9935692582B}"/>
  <mergeCells count="993">
    <mergeCell ref="B1449:K1449"/>
    <mergeCell ref="L1449:N1449"/>
    <mergeCell ref="O1449:Q1449"/>
    <mergeCell ref="R1449:R1450"/>
    <mergeCell ref="A1458:K1458"/>
    <mergeCell ref="B1436:K1436"/>
    <mergeCell ref="L1436:N1436"/>
    <mergeCell ref="O1436:Q1436"/>
    <mergeCell ref="R1436:R1437"/>
    <mergeCell ref="A1442:K1442"/>
    <mergeCell ref="B1444:K1444"/>
    <mergeCell ref="L1444:N1444"/>
    <mergeCell ref="O1444:Q1444"/>
    <mergeCell ref="R1444:R1445"/>
    <mergeCell ref="A1447:K1447"/>
    <mergeCell ref="A1443:K1443"/>
    <mergeCell ref="L1443:N1443"/>
    <mergeCell ref="O1443:Q1443"/>
    <mergeCell ref="A1394:K1394"/>
    <mergeCell ref="L1394:N1394"/>
    <mergeCell ref="O1394:Q1394"/>
    <mergeCell ref="B1395:K1395"/>
    <mergeCell ref="L1395:N1395"/>
    <mergeCell ref="O1395:Q1395"/>
    <mergeCell ref="R1395:R1396"/>
    <mergeCell ref="A1434:K1434"/>
    <mergeCell ref="A1435:K1435"/>
    <mergeCell ref="L1435:N1435"/>
    <mergeCell ref="O1435:Q1435"/>
    <mergeCell ref="A1371:K1371"/>
    <mergeCell ref="A1372:K1372"/>
    <mergeCell ref="L1372:N1372"/>
    <mergeCell ref="O1372:Q1372"/>
    <mergeCell ref="B1373:K1373"/>
    <mergeCell ref="L1373:N1373"/>
    <mergeCell ref="O1373:Q1373"/>
    <mergeCell ref="R1373:R1374"/>
    <mergeCell ref="A1393:K1393"/>
    <mergeCell ref="B1308:K1308"/>
    <mergeCell ref="L1308:N1308"/>
    <mergeCell ref="O1308:Q1308"/>
    <mergeCell ref="R1308:R1309"/>
    <mergeCell ref="A1352:K1352"/>
    <mergeCell ref="A1353:K1353"/>
    <mergeCell ref="L1353:N1353"/>
    <mergeCell ref="O1353:Q1353"/>
    <mergeCell ref="B1354:K1354"/>
    <mergeCell ref="L1354:N1354"/>
    <mergeCell ref="O1354:Q1354"/>
    <mergeCell ref="R1354:R1355"/>
    <mergeCell ref="A1295:K1295"/>
    <mergeCell ref="L1295:N1295"/>
    <mergeCell ref="O1295:Q1295"/>
    <mergeCell ref="B1296:K1296"/>
    <mergeCell ref="L1296:N1296"/>
    <mergeCell ref="O1296:Q1296"/>
    <mergeCell ref="R1296:R1297"/>
    <mergeCell ref="A1306:K1306"/>
    <mergeCell ref="A1307:K1307"/>
    <mergeCell ref="L1307:N1307"/>
    <mergeCell ref="O1307:Q1307"/>
    <mergeCell ref="A1213:K1213"/>
    <mergeCell ref="A1214:K1214"/>
    <mergeCell ref="L1214:N1214"/>
    <mergeCell ref="O1214:Q1214"/>
    <mergeCell ref="B1215:K1215"/>
    <mergeCell ref="L1215:N1215"/>
    <mergeCell ref="O1215:Q1215"/>
    <mergeCell ref="R1215:R1216"/>
    <mergeCell ref="A1294:K1294"/>
    <mergeCell ref="B1185:K1185"/>
    <mergeCell ref="L1185:N1185"/>
    <mergeCell ref="O1185:Q1185"/>
    <mergeCell ref="R1185:R1186"/>
    <mergeCell ref="S1185:S1186"/>
    <mergeCell ref="T1185:T1186"/>
    <mergeCell ref="A1196:K1196"/>
    <mergeCell ref="B1198:K1198"/>
    <mergeCell ref="L1198:N1198"/>
    <mergeCell ref="O1198:Q1198"/>
    <mergeCell ref="R1198:R1199"/>
    <mergeCell ref="B1183:R1183"/>
    <mergeCell ref="A1141:K1141"/>
    <mergeCell ref="A1131:K1131"/>
    <mergeCell ref="B1133:K1133"/>
    <mergeCell ref="L1133:N1133"/>
    <mergeCell ref="O1133:Q1133"/>
    <mergeCell ref="R1133:R1134"/>
    <mergeCell ref="A1136:K1136"/>
    <mergeCell ref="B1138:K1138"/>
    <mergeCell ref="L1138:N1138"/>
    <mergeCell ref="O1138:Q1138"/>
    <mergeCell ref="R1138:R1139"/>
    <mergeCell ref="A1142:K1142"/>
    <mergeCell ref="L1142:N1142"/>
    <mergeCell ref="O1142:Q1142"/>
    <mergeCell ref="O1143:Q1143"/>
    <mergeCell ref="R1143:R1144"/>
    <mergeCell ref="A1159:K1159"/>
    <mergeCell ref="A1160:R1160"/>
    <mergeCell ref="B1161:K1161"/>
    <mergeCell ref="L1161:N1161"/>
    <mergeCell ref="O1161:Q1161"/>
    <mergeCell ref="R1161:R1162"/>
    <mergeCell ref="H1170:I1170"/>
    <mergeCell ref="A1119:K1119"/>
    <mergeCell ref="A1120:Q1120"/>
    <mergeCell ref="B1121:K1121"/>
    <mergeCell ref="L1121:N1121"/>
    <mergeCell ref="O1121:Q1121"/>
    <mergeCell ref="R1121:R1122"/>
    <mergeCell ref="A1126:K1126"/>
    <mergeCell ref="A1127:Q1127"/>
    <mergeCell ref="B1128:K1128"/>
    <mergeCell ref="L1128:N1128"/>
    <mergeCell ref="O1128:Q1128"/>
    <mergeCell ref="R1128:R1129"/>
    <mergeCell ref="A1109:K1109"/>
    <mergeCell ref="B1111:K1111"/>
    <mergeCell ref="L1111:N1111"/>
    <mergeCell ref="O1111:Q1111"/>
    <mergeCell ref="R1111:R1112"/>
    <mergeCell ref="A1114:K1114"/>
    <mergeCell ref="A1115:Q1115"/>
    <mergeCell ref="B1116:K1116"/>
    <mergeCell ref="L1116:N1116"/>
    <mergeCell ref="O1116:Q1116"/>
    <mergeCell ref="R1116:R1117"/>
    <mergeCell ref="A1098:K1098"/>
    <mergeCell ref="B1100:K1100"/>
    <mergeCell ref="L1100:N1100"/>
    <mergeCell ref="O1100:Q1100"/>
    <mergeCell ref="R1100:R1101"/>
    <mergeCell ref="A1103:K1103"/>
    <mergeCell ref="A1104:Q1104"/>
    <mergeCell ref="B1105:K1105"/>
    <mergeCell ref="L1105:N1105"/>
    <mergeCell ref="O1105:Q1105"/>
    <mergeCell ref="R1105:R1106"/>
    <mergeCell ref="A1088:K1088"/>
    <mergeCell ref="B1090:K1090"/>
    <mergeCell ref="L1090:N1090"/>
    <mergeCell ref="O1090:Q1090"/>
    <mergeCell ref="R1090:R1091"/>
    <mergeCell ref="A1093:K1093"/>
    <mergeCell ref="B1095:K1095"/>
    <mergeCell ref="L1095:N1095"/>
    <mergeCell ref="O1095:Q1095"/>
    <mergeCell ref="R1095:R1096"/>
    <mergeCell ref="A1077:K1077"/>
    <mergeCell ref="B1079:K1079"/>
    <mergeCell ref="L1079:N1079"/>
    <mergeCell ref="O1079:Q1079"/>
    <mergeCell ref="R1079:R1080"/>
    <mergeCell ref="A1083:K1083"/>
    <mergeCell ref="B1085:K1085"/>
    <mergeCell ref="L1085:N1085"/>
    <mergeCell ref="O1085:Q1085"/>
    <mergeCell ref="R1085:R1086"/>
    <mergeCell ref="A1067:K1067"/>
    <mergeCell ref="B1069:K1069"/>
    <mergeCell ref="L1069:N1069"/>
    <mergeCell ref="O1069:Q1069"/>
    <mergeCell ref="R1069:R1070"/>
    <mergeCell ref="A1072:K1072"/>
    <mergeCell ref="B1074:K1074"/>
    <mergeCell ref="L1074:N1074"/>
    <mergeCell ref="O1074:Q1074"/>
    <mergeCell ref="R1074:R1075"/>
    <mergeCell ref="A1057:K1057"/>
    <mergeCell ref="B1059:K1059"/>
    <mergeCell ref="L1059:N1059"/>
    <mergeCell ref="O1059:Q1059"/>
    <mergeCell ref="R1059:R1060"/>
    <mergeCell ref="A1062:K1062"/>
    <mergeCell ref="B1064:K1064"/>
    <mergeCell ref="L1064:N1064"/>
    <mergeCell ref="O1064:Q1064"/>
    <mergeCell ref="R1064:R1065"/>
    <mergeCell ref="A1047:K1047"/>
    <mergeCell ref="B1049:K1049"/>
    <mergeCell ref="L1049:N1049"/>
    <mergeCell ref="O1049:Q1049"/>
    <mergeCell ref="R1049:R1050"/>
    <mergeCell ref="A1052:K1052"/>
    <mergeCell ref="B1054:K1054"/>
    <mergeCell ref="L1054:N1054"/>
    <mergeCell ref="O1054:Q1054"/>
    <mergeCell ref="R1054:R1055"/>
    <mergeCell ref="A1037:K1037"/>
    <mergeCell ref="B1039:K1039"/>
    <mergeCell ref="L1039:N1039"/>
    <mergeCell ref="O1039:Q1039"/>
    <mergeCell ref="R1039:R1040"/>
    <mergeCell ref="A1042:K1042"/>
    <mergeCell ref="B1044:K1044"/>
    <mergeCell ref="L1044:N1044"/>
    <mergeCell ref="O1044:Q1044"/>
    <mergeCell ref="R1044:R1045"/>
    <mergeCell ref="A1027:K1027"/>
    <mergeCell ref="B1029:K1029"/>
    <mergeCell ref="L1029:N1029"/>
    <mergeCell ref="O1029:Q1029"/>
    <mergeCell ref="R1029:R1030"/>
    <mergeCell ref="A1032:K1032"/>
    <mergeCell ref="B1034:K1034"/>
    <mergeCell ref="L1034:N1034"/>
    <mergeCell ref="O1034:Q1034"/>
    <mergeCell ref="R1034:R1035"/>
    <mergeCell ref="A987:K987"/>
    <mergeCell ref="B989:K989"/>
    <mergeCell ref="L989:N989"/>
    <mergeCell ref="O989:Q989"/>
    <mergeCell ref="R989:R990"/>
    <mergeCell ref="A1022:K1022"/>
    <mergeCell ref="B1024:K1024"/>
    <mergeCell ref="L1024:N1024"/>
    <mergeCell ref="O1024:Q1024"/>
    <mergeCell ref="R1024:R1025"/>
    <mergeCell ref="A946:K946"/>
    <mergeCell ref="B948:K948"/>
    <mergeCell ref="L948:N948"/>
    <mergeCell ref="O948:Q948"/>
    <mergeCell ref="R948:R949"/>
    <mergeCell ref="A961:K961"/>
    <mergeCell ref="B963:K963"/>
    <mergeCell ref="L963:N963"/>
    <mergeCell ref="O963:Q963"/>
    <mergeCell ref="R963:R964"/>
    <mergeCell ref="A947:K947"/>
    <mergeCell ref="L947:N947"/>
    <mergeCell ref="O947:Q947"/>
    <mergeCell ref="A934:K934"/>
    <mergeCell ref="A935:K935"/>
    <mergeCell ref="L935:Q935"/>
    <mergeCell ref="B936:K936"/>
    <mergeCell ref="L936:N936"/>
    <mergeCell ref="O936:Q936"/>
    <mergeCell ref="R936:R937"/>
    <mergeCell ref="A939:K939"/>
    <mergeCell ref="B941:K941"/>
    <mergeCell ref="L941:N941"/>
    <mergeCell ref="O941:Q941"/>
    <mergeCell ref="R941:R942"/>
    <mergeCell ref="B924:K924"/>
    <mergeCell ref="L924:N924"/>
    <mergeCell ref="O924:Q924"/>
    <mergeCell ref="R924:R925"/>
    <mergeCell ref="A928:K928"/>
    <mergeCell ref="A929:K929"/>
    <mergeCell ref="L929:Q929"/>
    <mergeCell ref="B930:K930"/>
    <mergeCell ref="L930:N930"/>
    <mergeCell ref="O930:Q930"/>
    <mergeCell ref="R930:R931"/>
    <mergeCell ref="B918:K918"/>
    <mergeCell ref="L918:N918"/>
    <mergeCell ref="O918:Q918"/>
    <mergeCell ref="R918:R919"/>
    <mergeCell ref="A921:K921"/>
    <mergeCell ref="A922:K922"/>
    <mergeCell ref="L922:Q922"/>
    <mergeCell ref="A923:K923"/>
    <mergeCell ref="L923:Q923"/>
    <mergeCell ref="A911:K911"/>
    <mergeCell ref="A912:K912"/>
    <mergeCell ref="L912:Q912"/>
    <mergeCell ref="B913:K913"/>
    <mergeCell ref="L913:N913"/>
    <mergeCell ref="O913:Q913"/>
    <mergeCell ref="R913:R914"/>
    <mergeCell ref="A916:K916"/>
    <mergeCell ref="A917:K917"/>
    <mergeCell ref="L917:Q917"/>
    <mergeCell ref="L902:N902"/>
    <mergeCell ref="O902:Q902"/>
    <mergeCell ref="R902:R903"/>
    <mergeCell ref="A906:K906"/>
    <mergeCell ref="A907:K907"/>
    <mergeCell ref="L907:Q907"/>
    <mergeCell ref="B908:K908"/>
    <mergeCell ref="L908:N908"/>
    <mergeCell ref="O908:Q908"/>
    <mergeCell ref="R908:R909"/>
    <mergeCell ref="B589:K589"/>
    <mergeCell ref="L589:N589"/>
    <mergeCell ref="O589:Q589"/>
    <mergeCell ref="R589:R590"/>
    <mergeCell ref="A592:K592"/>
    <mergeCell ref="A582:K582"/>
    <mergeCell ref="A583:K583"/>
    <mergeCell ref="L583:Q583"/>
    <mergeCell ref="B584:K584"/>
    <mergeCell ref="L584:N584"/>
    <mergeCell ref="O584:Q584"/>
    <mergeCell ref="R584:R585"/>
    <mergeCell ref="A587:K587"/>
    <mergeCell ref="A588:K588"/>
    <mergeCell ref="L588:Q588"/>
    <mergeCell ref="B574:K574"/>
    <mergeCell ref="L574:N574"/>
    <mergeCell ref="O574:Q574"/>
    <mergeCell ref="R574:R575"/>
    <mergeCell ref="A577:K577"/>
    <mergeCell ref="A578:K578"/>
    <mergeCell ref="L578:Q578"/>
    <mergeCell ref="B579:K579"/>
    <mergeCell ref="L579:N579"/>
    <mergeCell ref="O579:Q579"/>
    <mergeCell ref="R579:R580"/>
    <mergeCell ref="A564:K564"/>
    <mergeCell ref="A565:Q565"/>
    <mergeCell ref="B566:K566"/>
    <mergeCell ref="L566:N566"/>
    <mergeCell ref="O566:Q566"/>
    <mergeCell ref="R566:R567"/>
    <mergeCell ref="A572:K572"/>
    <mergeCell ref="A573:K573"/>
    <mergeCell ref="L573:Q573"/>
    <mergeCell ref="A554:K554"/>
    <mergeCell ref="B556:K556"/>
    <mergeCell ref="L556:N556"/>
    <mergeCell ref="O556:Q556"/>
    <mergeCell ref="R556:R557"/>
    <mergeCell ref="A559:K559"/>
    <mergeCell ref="B561:K561"/>
    <mergeCell ref="L561:N561"/>
    <mergeCell ref="O561:Q561"/>
    <mergeCell ref="R561:R562"/>
    <mergeCell ref="A544:K544"/>
    <mergeCell ref="B546:K546"/>
    <mergeCell ref="L546:N546"/>
    <mergeCell ref="O546:Q546"/>
    <mergeCell ref="R546:R547"/>
    <mergeCell ref="A549:K549"/>
    <mergeCell ref="B551:K551"/>
    <mergeCell ref="L551:N551"/>
    <mergeCell ref="O551:Q551"/>
    <mergeCell ref="R551:R552"/>
    <mergeCell ref="A534:K534"/>
    <mergeCell ref="B536:K536"/>
    <mergeCell ref="L536:N536"/>
    <mergeCell ref="O536:Q536"/>
    <mergeCell ref="R536:R537"/>
    <mergeCell ref="A539:K539"/>
    <mergeCell ref="B541:K541"/>
    <mergeCell ref="L541:N541"/>
    <mergeCell ref="O541:Q541"/>
    <mergeCell ref="R541:R542"/>
    <mergeCell ref="R520:R521"/>
    <mergeCell ref="A524:K524"/>
    <mergeCell ref="B526:K526"/>
    <mergeCell ref="L526:N526"/>
    <mergeCell ref="O526:Q526"/>
    <mergeCell ref="R526:R527"/>
    <mergeCell ref="A529:K529"/>
    <mergeCell ref="O531:Q531"/>
    <mergeCell ref="R531:R532"/>
    <mergeCell ref="R458:R459"/>
    <mergeCell ref="A461:K461"/>
    <mergeCell ref="A462:R462"/>
    <mergeCell ref="A472:K472"/>
    <mergeCell ref="A473:R473"/>
    <mergeCell ref="B474:K474"/>
    <mergeCell ref="L474:N474"/>
    <mergeCell ref="O474:Q474"/>
    <mergeCell ref="R474:R475"/>
    <mergeCell ref="R383:R384"/>
    <mergeCell ref="A449:K449"/>
    <mergeCell ref="A450:R450"/>
    <mergeCell ref="B451:K451"/>
    <mergeCell ref="L451:N451"/>
    <mergeCell ref="O451:Q451"/>
    <mergeCell ref="R451:R452"/>
    <mergeCell ref="A456:K456"/>
    <mergeCell ref="A457:R457"/>
    <mergeCell ref="R373:R374"/>
    <mergeCell ref="A376:K376"/>
    <mergeCell ref="B378:K378"/>
    <mergeCell ref="L378:N378"/>
    <mergeCell ref="O378:Q378"/>
    <mergeCell ref="R378:R379"/>
    <mergeCell ref="A381:K381"/>
    <mergeCell ref="B357:K357"/>
    <mergeCell ref="L357:N357"/>
    <mergeCell ref="O357:Q357"/>
    <mergeCell ref="R357:R358"/>
    <mergeCell ref="A360:K360"/>
    <mergeCell ref="A372:K372"/>
    <mergeCell ref="L372:N372"/>
    <mergeCell ref="O372:Q372"/>
    <mergeCell ref="A377:K377"/>
    <mergeCell ref="L377:N377"/>
    <mergeCell ref="O377:Q377"/>
    <mergeCell ref="A371:K371"/>
    <mergeCell ref="B373:K373"/>
    <mergeCell ref="L373:N373"/>
    <mergeCell ref="O373:Q373"/>
    <mergeCell ref="A355:K355"/>
    <mergeCell ref="B362:K362"/>
    <mergeCell ref="L362:N362"/>
    <mergeCell ref="O362:Q362"/>
    <mergeCell ref="R362:R363"/>
    <mergeCell ref="A365:K365"/>
    <mergeCell ref="B367:K367"/>
    <mergeCell ref="L367:N367"/>
    <mergeCell ref="O367:Q367"/>
    <mergeCell ref="R367:R368"/>
    <mergeCell ref="A366:K366"/>
    <mergeCell ref="L366:N366"/>
    <mergeCell ref="O366:Q366"/>
    <mergeCell ref="B347:K347"/>
    <mergeCell ref="L347:N347"/>
    <mergeCell ref="O347:Q347"/>
    <mergeCell ref="R347:R348"/>
    <mergeCell ref="A350:K350"/>
    <mergeCell ref="B352:K352"/>
    <mergeCell ref="L352:N352"/>
    <mergeCell ref="O352:Q352"/>
    <mergeCell ref="R352:R353"/>
    <mergeCell ref="A382:K382"/>
    <mergeCell ref="L382:N382"/>
    <mergeCell ref="O382:Q382"/>
    <mergeCell ref="A700:K700"/>
    <mergeCell ref="L700:N700"/>
    <mergeCell ref="O700:Q700"/>
    <mergeCell ref="B505:K505"/>
    <mergeCell ref="L505:N505"/>
    <mergeCell ref="O505:Q505"/>
    <mergeCell ref="A518:K518"/>
    <mergeCell ref="B520:K520"/>
    <mergeCell ref="L520:N520"/>
    <mergeCell ref="A513:K513"/>
    <mergeCell ref="B515:K515"/>
    <mergeCell ref="L515:N515"/>
    <mergeCell ref="B479:K479"/>
    <mergeCell ref="L479:N479"/>
    <mergeCell ref="O479:Q479"/>
    <mergeCell ref="O515:Q515"/>
    <mergeCell ref="B531:K531"/>
    <mergeCell ref="L531:N531"/>
    <mergeCell ref="B458:K458"/>
    <mergeCell ref="L458:N458"/>
    <mergeCell ref="O458:Q458"/>
    <mergeCell ref="A345:K345"/>
    <mergeCell ref="B337:K337"/>
    <mergeCell ref="L337:N337"/>
    <mergeCell ref="O337:Q337"/>
    <mergeCell ref="R337:R338"/>
    <mergeCell ref="A340:K340"/>
    <mergeCell ref="A478:K478"/>
    <mergeCell ref="L478:N478"/>
    <mergeCell ref="O478:Q478"/>
    <mergeCell ref="A346:K346"/>
    <mergeCell ref="L346:N346"/>
    <mergeCell ref="O346:Q346"/>
    <mergeCell ref="A351:K351"/>
    <mergeCell ref="L351:N351"/>
    <mergeCell ref="O351:Q351"/>
    <mergeCell ref="A356:K356"/>
    <mergeCell ref="L356:N356"/>
    <mergeCell ref="O356:Q356"/>
    <mergeCell ref="A361:K361"/>
    <mergeCell ref="L361:N361"/>
    <mergeCell ref="O361:Q361"/>
    <mergeCell ref="B383:K383"/>
    <mergeCell ref="L383:N383"/>
    <mergeCell ref="O383:Q383"/>
    <mergeCell ref="B331:K331"/>
    <mergeCell ref="L331:N331"/>
    <mergeCell ref="O331:Q331"/>
    <mergeCell ref="R331:R332"/>
    <mergeCell ref="A335:K335"/>
    <mergeCell ref="B342:K342"/>
    <mergeCell ref="L342:N342"/>
    <mergeCell ref="O342:Q342"/>
    <mergeCell ref="R342:R343"/>
    <mergeCell ref="A324:K324"/>
    <mergeCell ref="L324:N324"/>
    <mergeCell ref="O324:Q324"/>
    <mergeCell ref="B325:K325"/>
    <mergeCell ref="L325:N325"/>
    <mergeCell ref="O325:Q325"/>
    <mergeCell ref="R325:R326"/>
    <mergeCell ref="A329:K329"/>
    <mergeCell ref="B315:K315"/>
    <mergeCell ref="L315:N315"/>
    <mergeCell ref="O315:Q315"/>
    <mergeCell ref="R315:R316"/>
    <mergeCell ref="A318:K318"/>
    <mergeCell ref="B320:K320"/>
    <mergeCell ref="L320:N320"/>
    <mergeCell ref="O320:Q320"/>
    <mergeCell ref="R320:R321"/>
    <mergeCell ref="A323:K323"/>
    <mergeCell ref="A319:K319"/>
    <mergeCell ref="L319:N319"/>
    <mergeCell ref="O319:Q319"/>
    <mergeCell ref="B281:K281"/>
    <mergeCell ref="L281:N281"/>
    <mergeCell ref="O281:Q281"/>
    <mergeCell ref="R281:R282"/>
    <mergeCell ref="A288:K288"/>
    <mergeCell ref="A294:K294"/>
    <mergeCell ref="L294:N294"/>
    <mergeCell ref="O294:Q294"/>
    <mergeCell ref="A293:K293"/>
    <mergeCell ref="B307:K307"/>
    <mergeCell ref="L307:N307"/>
    <mergeCell ref="O307:Q307"/>
    <mergeCell ref="R307:R308"/>
    <mergeCell ref="A313:K313"/>
    <mergeCell ref="R255:R256"/>
    <mergeCell ref="A270:K270"/>
    <mergeCell ref="B272:K272"/>
    <mergeCell ref="L272:N272"/>
    <mergeCell ref="O272:Q272"/>
    <mergeCell ref="R272:R273"/>
    <mergeCell ref="A279:K279"/>
    <mergeCell ref="B290:K290"/>
    <mergeCell ref="L290:N290"/>
    <mergeCell ref="O290:Q290"/>
    <mergeCell ref="R290:R291"/>
    <mergeCell ref="A271:K271"/>
    <mergeCell ref="L271:N271"/>
    <mergeCell ref="O271:Q271"/>
    <mergeCell ref="B295:K295"/>
    <mergeCell ref="L295:N295"/>
    <mergeCell ref="O295:Q295"/>
    <mergeCell ref="R295:R296"/>
    <mergeCell ref="A305:K305"/>
    <mergeCell ref="R212:R213"/>
    <mergeCell ref="A223:K223"/>
    <mergeCell ref="B225:K225"/>
    <mergeCell ref="L225:N225"/>
    <mergeCell ref="O225:Q225"/>
    <mergeCell ref="R225:R226"/>
    <mergeCell ref="A236:K236"/>
    <mergeCell ref="B238:K238"/>
    <mergeCell ref="L238:N238"/>
    <mergeCell ref="O238:Q238"/>
    <mergeCell ref="R238:R239"/>
    <mergeCell ref="L237:N237"/>
    <mergeCell ref="O237:Q237"/>
    <mergeCell ref="R196:R197"/>
    <mergeCell ref="A200:K200"/>
    <mergeCell ref="B202:K202"/>
    <mergeCell ref="L202:N202"/>
    <mergeCell ref="O202:Q202"/>
    <mergeCell ref="R202:R203"/>
    <mergeCell ref="A205:K205"/>
    <mergeCell ref="B207:K207"/>
    <mergeCell ref="L207:N207"/>
    <mergeCell ref="O207:Q207"/>
    <mergeCell ref="R207:R208"/>
    <mergeCell ref="B196:K196"/>
    <mergeCell ref="L196:N196"/>
    <mergeCell ref="O196:Q196"/>
    <mergeCell ref="A210:K210"/>
    <mergeCell ref="B212:K212"/>
    <mergeCell ref="L212:N212"/>
    <mergeCell ref="O212:Q212"/>
    <mergeCell ref="A253:K253"/>
    <mergeCell ref="B255:K255"/>
    <mergeCell ref="L255:N255"/>
    <mergeCell ref="O255:Q255"/>
    <mergeCell ref="A211:K211"/>
    <mergeCell ref="L211:N211"/>
    <mergeCell ref="O211:Q211"/>
    <mergeCell ref="A224:K224"/>
    <mergeCell ref="L224:N224"/>
    <mergeCell ref="O224:Q224"/>
    <mergeCell ref="A237:K237"/>
    <mergeCell ref="H252:K252"/>
    <mergeCell ref="A254:K254"/>
    <mergeCell ref="L254:N254"/>
    <mergeCell ref="O254:Q254"/>
    <mergeCell ref="A195:K195"/>
    <mergeCell ref="L195:N195"/>
    <mergeCell ref="O195:Q195"/>
    <mergeCell ref="A201:K201"/>
    <mergeCell ref="L201:N201"/>
    <mergeCell ref="O201:Q201"/>
    <mergeCell ref="A206:K206"/>
    <mergeCell ref="L206:N206"/>
    <mergeCell ref="O206:Q206"/>
    <mergeCell ref="O191:Q191"/>
    <mergeCell ref="R191:R192"/>
    <mergeCell ref="A194:K194"/>
    <mergeCell ref="A1448:K1448"/>
    <mergeCell ref="L1448:N1448"/>
    <mergeCell ref="O1448:Q1448"/>
    <mergeCell ref="A336:K336"/>
    <mergeCell ref="L336:N336"/>
    <mergeCell ref="O336:Q336"/>
    <mergeCell ref="A341:K341"/>
    <mergeCell ref="L341:N341"/>
    <mergeCell ref="O341:Q341"/>
    <mergeCell ref="A289:K289"/>
    <mergeCell ref="L289:N289"/>
    <mergeCell ref="O289:Q289"/>
    <mergeCell ref="A280:K280"/>
    <mergeCell ref="L280:N280"/>
    <mergeCell ref="O280:Q280"/>
    <mergeCell ref="A314:K314"/>
    <mergeCell ref="L314:N314"/>
    <mergeCell ref="O314:Q314"/>
    <mergeCell ref="A330:K330"/>
    <mergeCell ref="L330:N330"/>
    <mergeCell ref="O330:Q330"/>
    <mergeCell ref="A178:K178"/>
    <mergeCell ref="B185:K185"/>
    <mergeCell ref="L185:N185"/>
    <mergeCell ref="O185:Q185"/>
    <mergeCell ref="R185:R186"/>
    <mergeCell ref="B180:K180"/>
    <mergeCell ref="L180:N180"/>
    <mergeCell ref="O180:Q180"/>
    <mergeCell ref="R180:R181"/>
    <mergeCell ref="A183:K183"/>
    <mergeCell ref="A184:K184"/>
    <mergeCell ref="L184:N184"/>
    <mergeCell ref="O184:Q184"/>
    <mergeCell ref="A119:K119"/>
    <mergeCell ref="R99:R100"/>
    <mergeCell ref="A103:K103"/>
    <mergeCell ref="A97:K97"/>
    <mergeCell ref="A98:K98"/>
    <mergeCell ref="L98:N98"/>
    <mergeCell ref="O98:Q98"/>
    <mergeCell ref="B99:K99"/>
    <mergeCell ref="L99:N99"/>
    <mergeCell ref="O99:Q99"/>
    <mergeCell ref="B105:K105"/>
    <mergeCell ref="L105:N105"/>
    <mergeCell ref="O105:Q105"/>
    <mergeCell ref="R105:R106"/>
    <mergeCell ref="A104:R104"/>
    <mergeCell ref="B93:K93"/>
    <mergeCell ref="L93:N93"/>
    <mergeCell ref="O93:Q93"/>
    <mergeCell ref="R93:R94"/>
    <mergeCell ref="A80:K80"/>
    <mergeCell ref="A92:K92"/>
    <mergeCell ref="L92:N92"/>
    <mergeCell ref="O92:Q92"/>
    <mergeCell ref="B82:K82"/>
    <mergeCell ref="L82:N82"/>
    <mergeCell ref="O82:Q82"/>
    <mergeCell ref="R73:R74"/>
    <mergeCell ref="A65:K65"/>
    <mergeCell ref="A66:K66"/>
    <mergeCell ref="L66:Q66"/>
    <mergeCell ref="B67:K67"/>
    <mergeCell ref="L67:N67"/>
    <mergeCell ref="O67:Q67"/>
    <mergeCell ref="R82:R83"/>
    <mergeCell ref="A91:K91"/>
    <mergeCell ref="A81:R81"/>
    <mergeCell ref="A72:R72"/>
    <mergeCell ref="A174:R174"/>
    <mergeCell ref="A47:K47"/>
    <mergeCell ref="A48:K48"/>
    <mergeCell ref="L48:Q48"/>
    <mergeCell ref="B49:K49"/>
    <mergeCell ref="L49:N49"/>
    <mergeCell ref="O49:Q49"/>
    <mergeCell ref="R49:R50"/>
    <mergeCell ref="R54:R55"/>
    <mergeCell ref="A59:K59"/>
    <mergeCell ref="A60:K60"/>
    <mergeCell ref="L60:Q60"/>
    <mergeCell ref="B61:K61"/>
    <mergeCell ref="L61:N61"/>
    <mergeCell ref="O61:Q61"/>
    <mergeCell ref="R61:R62"/>
    <mergeCell ref="A52:K52"/>
    <mergeCell ref="A53:K53"/>
    <mergeCell ref="L53:Q53"/>
    <mergeCell ref="R67:R68"/>
    <mergeCell ref="A71:K71"/>
    <mergeCell ref="B73:K73"/>
    <mergeCell ref="L73:N73"/>
    <mergeCell ref="O73:Q73"/>
    <mergeCell ref="B191:K191"/>
    <mergeCell ref="L191:N191"/>
    <mergeCell ref="R3:R4"/>
    <mergeCell ref="A11:K11"/>
    <mergeCell ref="A1459:K1459"/>
    <mergeCell ref="L1459:N1459"/>
    <mergeCell ref="O1459:Q1459"/>
    <mergeCell ref="R13:R14"/>
    <mergeCell ref="A36:K36"/>
    <mergeCell ref="A37:K37"/>
    <mergeCell ref="L37:Q37"/>
    <mergeCell ref="B38:K38"/>
    <mergeCell ref="L38:N38"/>
    <mergeCell ref="O38:Q38"/>
    <mergeCell ref="R38:R39"/>
    <mergeCell ref="A12:K12"/>
    <mergeCell ref="L12:N12"/>
    <mergeCell ref="O12:Q12"/>
    <mergeCell ref="B13:K13"/>
    <mergeCell ref="L13:N13"/>
    <mergeCell ref="O13:Q13"/>
    <mergeCell ref="R44:R45"/>
    <mergeCell ref="A120:R120"/>
    <mergeCell ref="A42:K42"/>
    <mergeCell ref="A190:K190"/>
    <mergeCell ref="L190:N190"/>
    <mergeCell ref="B3:K3"/>
    <mergeCell ref="L3:N3"/>
    <mergeCell ref="O3:Q3"/>
    <mergeCell ref="B44:K44"/>
    <mergeCell ref="L44:N44"/>
    <mergeCell ref="O44:Q44"/>
    <mergeCell ref="B54:K54"/>
    <mergeCell ref="L54:N54"/>
    <mergeCell ref="O54:Q54"/>
    <mergeCell ref="B170:K170"/>
    <mergeCell ref="L170:N170"/>
    <mergeCell ref="O170:Q170"/>
    <mergeCell ref="A189:K189"/>
    <mergeCell ref="A43:K43"/>
    <mergeCell ref="L43:Q43"/>
    <mergeCell ref="A179:K179"/>
    <mergeCell ref="L179:N179"/>
    <mergeCell ref="O179:Q179"/>
    <mergeCell ref="O190:Q190"/>
    <mergeCell ref="A133:R133"/>
    <mergeCell ref="B121:K121"/>
    <mergeCell ref="L121:N121"/>
    <mergeCell ref="O121:Q121"/>
    <mergeCell ref="R121:R122"/>
    <mergeCell ref="A132:K132"/>
    <mergeCell ref="B134:K134"/>
    <mergeCell ref="L134:N134"/>
    <mergeCell ref="O134:Q134"/>
    <mergeCell ref="R134:R135"/>
    <mergeCell ref="A142:K142"/>
    <mergeCell ref="A143:R143"/>
    <mergeCell ref="A153:R153"/>
    <mergeCell ref="B144:K144"/>
    <mergeCell ref="L144:N144"/>
    <mergeCell ref="O144:Q144"/>
    <mergeCell ref="R144:R145"/>
    <mergeCell ref="A152:K152"/>
    <mergeCell ref="B154:K154"/>
    <mergeCell ref="L154:N154"/>
    <mergeCell ref="O154:Q154"/>
    <mergeCell ref="A306:K306"/>
    <mergeCell ref="L306:N306"/>
    <mergeCell ref="O306:Q306"/>
    <mergeCell ref="A157:K157"/>
    <mergeCell ref="A158:R158"/>
    <mergeCell ref="A169:R169"/>
    <mergeCell ref="A163:R163"/>
    <mergeCell ref="R154:R155"/>
    <mergeCell ref="B159:K159"/>
    <mergeCell ref="L159:N159"/>
    <mergeCell ref="O159:Q159"/>
    <mergeCell ref="R159:R160"/>
    <mergeCell ref="A162:K162"/>
    <mergeCell ref="B164:K164"/>
    <mergeCell ref="L164:N164"/>
    <mergeCell ref="O164:Q164"/>
    <mergeCell ref="R164:R165"/>
    <mergeCell ref="A168:K168"/>
    <mergeCell ref="R170:R171"/>
    <mergeCell ref="A173:K173"/>
    <mergeCell ref="B175:K175"/>
    <mergeCell ref="L175:N175"/>
    <mergeCell ref="O175:Q175"/>
    <mergeCell ref="R175:R176"/>
    <mergeCell ref="A477:K477"/>
    <mergeCell ref="A593:R593"/>
    <mergeCell ref="B463:K463"/>
    <mergeCell ref="L463:N463"/>
    <mergeCell ref="O463:Q463"/>
    <mergeCell ref="R463:R464"/>
    <mergeCell ref="A466:K466"/>
    <mergeCell ref="A467:R467"/>
    <mergeCell ref="B468:K468"/>
    <mergeCell ref="L468:N468"/>
    <mergeCell ref="O468:Q468"/>
    <mergeCell ref="R468:R469"/>
    <mergeCell ref="R505:R506"/>
    <mergeCell ref="A508:K508"/>
    <mergeCell ref="B510:K510"/>
    <mergeCell ref="L510:N510"/>
    <mergeCell ref="O510:Q510"/>
    <mergeCell ref="R510:R511"/>
    <mergeCell ref="R479:R480"/>
    <mergeCell ref="A503:K503"/>
    <mergeCell ref="A504:K504"/>
    <mergeCell ref="L504:Q504"/>
    <mergeCell ref="R515:R516"/>
    <mergeCell ref="O520:Q520"/>
    <mergeCell ref="B594:K594"/>
    <mergeCell ref="L594:N594"/>
    <mergeCell ref="O594:Q594"/>
    <mergeCell ref="R594:R595"/>
    <mergeCell ref="A644:K644"/>
    <mergeCell ref="J645:M645"/>
    <mergeCell ref="B646:K646"/>
    <mergeCell ref="L646:N646"/>
    <mergeCell ref="O646:Q646"/>
    <mergeCell ref="R646:R647"/>
    <mergeCell ref="A662:K662"/>
    <mergeCell ref="A663:K663"/>
    <mergeCell ref="B664:K664"/>
    <mergeCell ref="L664:N664"/>
    <mergeCell ref="O664:Q664"/>
    <mergeCell ref="R664:R665"/>
    <mergeCell ref="A668:K668"/>
    <mergeCell ref="A669:N669"/>
    <mergeCell ref="O669:Q669"/>
    <mergeCell ref="B670:K670"/>
    <mergeCell ref="L670:N670"/>
    <mergeCell ref="O670:Q670"/>
    <mergeCell ref="R670:R671"/>
    <mergeCell ref="A674:K674"/>
    <mergeCell ref="A675:N675"/>
    <mergeCell ref="O675:Q675"/>
    <mergeCell ref="B676:K676"/>
    <mergeCell ref="L676:N676"/>
    <mergeCell ref="O676:Q676"/>
    <mergeCell ref="R676:R677"/>
    <mergeCell ref="A680:K680"/>
    <mergeCell ref="A681:N681"/>
    <mergeCell ref="O681:Q681"/>
    <mergeCell ref="B682:K682"/>
    <mergeCell ref="L682:N682"/>
    <mergeCell ref="O682:Q682"/>
    <mergeCell ref="R682:R683"/>
    <mergeCell ref="A686:K686"/>
    <mergeCell ref="A687:N687"/>
    <mergeCell ref="O687:Q687"/>
    <mergeCell ref="B720:K720"/>
    <mergeCell ref="L720:N720"/>
    <mergeCell ref="B701:K701"/>
    <mergeCell ref="L701:N701"/>
    <mergeCell ref="O701:Q701"/>
    <mergeCell ref="R701:R702"/>
    <mergeCell ref="B688:K688"/>
    <mergeCell ref="L688:N688"/>
    <mergeCell ref="O688:Q688"/>
    <mergeCell ref="R688:R689"/>
    <mergeCell ref="A691:K691"/>
    <mergeCell ref="A692:N692"/>
    <mergeCell ref="O692:Q692"/>
    <mergeCell ref="B693:K693"/>
    <mergeCell ref="L693:N693"/>
    <mergeCell ref="O693:Q693"/>
    <mergeCell ref="R693:R694"/>
    <mergeCell ref="A699:K699"/>
    <mergeCell ref="A706:K706"/>
    <mergeCell ref="L706:N706"/>
    <mergeCell ref="O706:Q706"/>
    <mergeCell ref="A711:K711"/>
    <mergeCell ref="L711:N711"/>
    <mergeCell ref="O711:Q711"/>
    <mergeCell ref="A729:K729"/>
    <mergeCell ref="L729:N729"/>
    <mergeCell ref="O729:Q729"/>
    <mergeCell ref="A775:K775"/>
    <mergeCell ref="L775:N775"/>
    <mergeCell ref="B801:K801"/>
    <mergeCell ref="L801:N801"/>
    <mergeCell ref="O801:Q801"/>
    <mergeCell ref="A838:K838"/>
    <mergeCell ref="A774:K774"/>
    <mergeCell ref="A765:K765"/>
    <mergeCell ref="B766:K766"/>
    <mergeCell ref="L766:N766"/>
    <mergeCell ref="O766:Q766"/>
    <mergeCell ref="A769:K769"/>
    <mergeCell ref="A770:K770"/>
    <mergeCell ref="B771:K771"/>
    <mergeCell ref="L771:N771"/>
    <mergeCell ref="O771:Q771"/>
    <mergeCell ref="A759:K759"/>
    <mergeCell ref="A760:K760"/>
    <mergeCell ref="B761:K761"/>
    <mergeCell ref="A764:K764"/>
    <mergeCell ref="O775:Q775"/>
    <mergeCell ref="A719:K719"/>
    <mergeCell ref="L719:N719"/>
    <mergeCell ref="O719:Q719"/>
    <mergeCell ref="A718:K718"/>
    <mergeCell ref="O720:Q720"/>
    <mergeCell ref="R720:R721"/>
    <mergeCell ref="A728:K728"/>
    <mergeCell ref="A705:K705"/>
    <mergeCell ref="A848:K848"/>
    <mergeCell ref="L848:N848"/>
    <mergeCell ref="O848:Q848"/>
    <mergeCell ref="R801:R802"/>
    <mergeCell ref="A839:K839"/>
    <mergeCell ref="B840:K840"/>
    <mergeCell ref="L840:N840"/>
    <mergeCell ref="O840:Q840"/>
    <mergeCell ref="R840:R841"/>
    <mergeCell ref="A847:K847"/>
    <mergeCell ref="B707:K707"/>
    <mergeCell ref="L707:N707"/>
    <mergeCell ref="O707:Q707"/>
    <mergeCell ref="R707:R708"/>
    <mergeCell ref="A710:K710"/>
    <mergeCell ref="B712:K712"/>
    <mergeCell ref="L712:N712"/>
    <mergeCell ref="O712:Q712"/>
    <mergeCell ref="R712:R713"/>
    <mergeCell ref="B756:K756"/>
    <mergeCell ref="B730:K730"/>
    <mergeCell ref="L730:N730"/>
    <mergeCell ref="O730:Q730"/>
    <mergeCell ref="R730:R731"/>
    <mergeCell ref="L746:N746"/>
    <mergeCell ref="O746:Q746"/>
    <mergeCell ref="R746:R747"/>
    <mergeCell ref="L751:N751"/>
    <mergeCell ref="O751:Q751"/>
    <mergeCell ref="R751:R752"/>
    <mergeCell ref="A744:K744"/>
    <mergeCell ref="A745:K745"/>
    <mergeCell ref="B746:K746"/>
    <mergeCell ref="A749:K749"/>
    <mergeCell ref="A750:K750"/>
    <mergeCell ref="B751:K751"/>
    <mergeCell ref="A754:K754"/>
    <mergeCell ref="A755:K755"/>
    <mergeCell ref="L756:N756"/>
    <mergeCell ref="O756:Q756"/>
    <mergeCell ref="R756:R757"/>
    <mergeCell ref="L761:N761"/>
    <mergeCell ref="O761:Q761"/>
    <mergeCell ref="R761:R762"/>
    <mergeCell ref="R766:R767"/>
    <mergeCell ref="R771:R772"/>
    <mergeCell ref="A800:K800"/>
    <mergeCell ref="L800:N800"/>
    <mergeCell ref="O800:Q800"/>
    <mergeCell ref="B776:K776"/>
    <mergeCell ref="L776:N776"/>
    <mergeCell ref="A799:K799"/>
    <mergeCell ref="R776:R777"/>
    <mergeCell ref="O776:Q776"/>
    <mergeCell ref="B849:K849"/>
    <mergeCell ref="L849:N849"/>
    <mergeCell ref="O849:Q849"/>
    <mergeCell ref="R849:R850"/>
    <mergeCell ref="A879:K879"/>
    <mergeCell ref="A880:K880"/>
    <mergeCell ref="L880:Q880"/>
    <mergeCell ref="B881:K881"/>
    <mergeCell ref="L881:N881"/>
    <mergeCell ref="O881:Q881"/>
    <mergeCell ref="R881:R882"/>
    <mergeCell ref="A1182:R1182"/>
    <mergeCell ref="H1172:I1172"/>
    <mergeCell ref="H1173:I1173"/>
    <mergeCell ref="H1174:I1174"/>
    <mergeCell ref="H1175:I1175"/>
    <mergeCell ref="H1176:I1176"/>
    <mergeCell ref="H1177:I1177"/>
    <mergeCell ref="H1178:I1178"/>
    <mergeCell ref="H1179:I1179"/>
    <mergeCell ref="H1180:I1180"/>
    <mergeCell ref="H1171:I1171"/>
    <mergeCell ref="B1143:K1143"/>
    <mergeCell ref="L1143:N1143"/>
    <mergeCell ref="A894:K894"/>
    <mergeCell ref="A895:K895"/>
    <mergeCell ref="L895:Q895"/>
    <mergeCell ref="B896:K896"/>
    <mergeCell ref="A1181:K1181"/>
    <mergeCell ref="A1132:R1132"/>
    <mergeCell ref="A1137:R1137"/>
    <mergeCell ref="H1163:I1163"/>
    <mergeCell ref="H1164:I1164"/>
    <mergeCell ref="H1165:I1165"/>
    <mergeCell ref="H1166:I1166"/>
    <mergeCell ref="H1167:I1167"/>
    <mergeCell ref="H1168:I1168"/>
    <mergeCell ref="H1169:I1169"/>
    <mergeCell ref="L896:N896"/>
    <mergeCell ref="O896:Q896"/>
    <mergeCell ref="R896:R897"/>
    <mergeCell ref="A900:K900"/>
    <mergeCell ref="A901:K901"/>
    <mergeCell ref="L901:Q901"/>
    <mergeCell ref="B902:K902"/>
  </mergeCells>
  <pageMargins left="0.35433070866141736" right="0.35433070866141736" top="0.86614173228346458" bottom="0.86614173228346458" header="0.51181102362204722" footer="0.51181102362204722"/>
  <pageSetup paperSize="9" scale="37" fitToHeight="0" orientation="landscape" r:id="rId1"/>
  <headerFooter alignWithMargins="0">
    <oddHeader>&amp;LSzczegółowy Opis Przedmiotu Zamówienia - Taryfa Cxx - oświetlenie uliczne&amp;RZałącznik nr 1.1 do SWZ Część 1 Zamówienia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193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09375" defaultRowHeight="12.75" customHeight="1"/>
  <cols>
    <col min="1" max="1" width="7.33203125" style="14" customWidth="1"/>
    <col min="2" max="2" width="44.5546875" style="15" customWidth="1"/>
    <col min="3" max="3" width="27.44140625" style="15" bestFit="1" customWidth="1"/>
    <col min="4" max="4" width="34" style="15" bestFit="1" customWidth="1"/>
    <col min="5" max="5" width="9.109375" style="15" bestFit="1" customWidth="1"/>
    <col min="6" max="6" width="10.6640625" style="15" customWidth="1"/>
    <col min="7" max="7" width="18.44140625" style="15" bestFit="1" customWidth="1"/>
    <col min="8" max="8" width="21.88671875" style="15" bestFit="1" customWidth="1"/>
    <col min="9" max="9" width="9.33203125" style="15" customWidth="1"/>
    <col min="10" max="10" width="9.109375" style="15" customWidth="1"/>
    <col min="11" max="11" width="9.109375" style="14" customWidth="1"/>
    <col min="12" max="19" width="11.6640625" style="14" customWidth="1"/>
    <col min="20" max="20" width="33.44140625" style="14" bestFit="1" customWidth="1"/>
    <col min="21" max="21" width="19" style="14" customWidth="1"/>
    <col min="22" max="22" width="12.33203125" style="14" customWidth="1"/>
    <col min="23" max="16384" width="9.109375" style="14"/>
  </cols>
  <sheetData>
    <row r="1" spans="1:27" ht="12.75" hidden="1" customHeight="1">
      <c r="J1" s="448" t="s">
        <v>36</v>
      </c>
      <c r="K1" s="448"/>
      <c r="L1" s="59">
        <f>SUM(L2:L59)/2</f>
        <v>8854773</v>
      </c>
      <c r="M1" s="59">
        <f t="shared" ref="M1:S1" si="0">SUM(M2:M59)/2</f>
        <v>521118</v>
      </c>
      <c r="N1" s="59">
        <f t="shared" si="0"/>
        <v>2717789</v>
      </c>
      <c r="O1" s="59">
        <f t="shared" si="0"/>
        <v>12093680</v>
      </c>
      <c r="P1" s="59">
        <f t="shared" si="0"/>
        <v>8854773</v>
      </c>
      <c r="Q1" s="59">
        <f t="shared" si="0"/>
        <v>521118</v>
      </c>
      <c r="R1" s="59">
        <f t="shared" si="0"/>
        <v>2717789</v>
      </c>
      <c r="S1" s="59">
        <f t="shared" si="0"/>
        <v>12093680</v>
      </c>
    </row>
    <row r="3" spans="1:27" ht="32.1" customHeight="1">
      <c r="A3" s="55" t="s">
        <v>19</v>
      </c>
      <c r="B3" s="374" t="s">
        <v>50</v>
      </c>
      <c r="C3" s="375"/>
      <c r="D3" s="375"/>
      <c r="E3" s="375"/>
      <c r="F3" s="375"/>
      <c r="G3" s="375"/>
      <c r="H3" s="375"/>
      <c r="I3" s="375"/>
      <c r="J3" s="375"/>
      <c r="K3" s="376"/>
      <c r="L3" s="377" t="s">
        <v>46</v>
      </c>
      <c r="M3" s="377"/>
      <c r="N3" s="377"/>
      <c r="O3" s="377"/>
      <c r="P3" s="377" t="s">
        <v>47</v>
      </c>
      <c r="Q3" s="377"/>
      <c r="R3" s="377"/>
      <c r="S3" s="377"/>
      <c r="T3" s="378" t="s">
        <v>20</v>
      </c>
      <c r="X3" s="38"/>
      <c r="Y3" s="38"/>
      <c r="Z3" s="38"/>
      <c r="AA3" s="38"/>
    </row>
    <row r="4" spans="1:27" ht="42" customHeight="1">
      <c r="A4" s="56" t="s">
        <v>7</v>
      </c>
      <c r="B4" s="57" t="s">
        <v>29</v>
      </c>
      <c r="C4" s="57" t="s">
        <v>4</v>
      </c>
      <c r="D4" s="58" t="s">
        <v>5</v>
      </c>
      <c r="E4" s="58" t="s">
        <v>6</v>
      </c>
      <c r="F4" s="58" t="s">
        <v>8</v>
      </c>
      <c r="G4" s="58" t="s">
        <v>9</v>
      </c>
      <c r="H4" s="58" t="s">
        <v>22</v>
      </c>
      <c r="I4" s="58" t="s">
        <v>10</v>
      </c>
      <c r="J4" s="58" t="s">
        <v>11</v>
      </c>
      <c r="K4" s="56" t="s">
        <v>12</v>
      </c>
      <c r="L4" s="62" t="s">
        <v>13</v>
      </c>
      <c r="M4" s="56" t="s">
        <v>14</v>
      </c>
      <c r="N4" s="56" t="s">
        <v>27</v>
      </c>
      <c r="O4" s="56" t="s">
        <v>15</v>
      </c>
      <c r="P4" s="62" t="s">
        <v>13</v>
      </c>
      <c r="Q4" s="56" t="s">
        <v>14</v>
      </c>
      <c r="R4" s="56" t="s">
        <v>27</v>
      </c>
      <c r="S4" s="56" t="s">
        <v>3</v>
      </c>
      <c r="T4" s="379"/>
      <c r="X4" s="38"/>
      <c r="Y4" s="38"/>
      <c r="Z4" s="38"/>
      <c r="AA4" s="38"/>
    </row>
    <row r="5" spans="1:27" s="100" customFormat="1" ht="12.75" customHeight="1">
      <c r="A5" s="60">
        <v>1</v>
      </c>
      <c r="B5" s="13" t="s">
        <v>50</v>
      </c>
      <c r="C5" s="13" t="s">
        <v>477</v>
      </c>
      <c r="D5" s="13" t="s">
        <v>478</v>
      </c>
      <c r="E5" s="13" t="s">
        <v>17</v>
      </c>
      <c r="F5" s="13" t="s">
        <v>53</v>
      </c>
      <c r="G5" s="13" t="s">
        <v>54</v>
      </c>
      <c r="H5" s="13" t="s">
        <v>479</v>
      </c>
      <c r="I5" s="13" t="s">
        <v>480</v>
      </c>
      <c r="J5" s="13" t="s">
        <v>481</v>
      </c>
      <c r="K5" s="60" t="s">
        <v>482</v>
      </c>
      <c r="L5" s="12">
        <v>129518</v>
      </c>
      <c r="M5" s="12">
        <v>74658</v>
      </c>
      <c r="N5" s="17">
        <v>369674</v>
      </c>
      <c r="O5" s="17">
        <f t="shared" ref="O5:O8" si="1">L5+M5+N5</f>
        <v>573850</v>
      </c>
      <c r="P5" s="12">
        <v>129518</v>
      </c>
      <c r="Q5" s="12">
        <v>74658</v>
      </c>
      <c r="R5" s="17">
        <v>369674</v>
      </c>
      <c r="S5" s="17">
        <f t="shared" ref="S5:S8" si="2">P5+Q5+R5</f>
        <v>573850</v>
      </c>
      <c r="T5" s="60" t="s">
        <v>212</v>
      </c>
      <c r="U5" s="99" t="s">
        <v>483</v>
      </c>
      <c r="X5" s="38"/>
      <c r="Y5" s="38"/>
      <c r="Z5" s="38"/>
      <c r="AA5" s="38"/>
    </row>
    <row r="6" spans="1:27" s="100" customFormat="1" ht="12.75" customHeight="1">
      <c r="A6" s="60">
        <v>2</v>
      </c>
      <c r="B6" s="13" t="s">
        <v>50</v>
      </c>
      <c r="C6" s="13" t="s">
        <v>484</v>
      </c>
      <c r="D6" s="13" t="s">
        <v>478</v>
      </c>
      <c r="E6" s="13" t="s">
        <v>17</v>
      </c>
      <c r="F6" s="13" t="s">
        <v>53</v>
      </c>
      <c r="G6" s="13" t="s">
        <v>54</v>
      </c>
      <c r="H6" s="13" t="s">
        <v>485</v>
      </c>
      <c r="I6" s="13" t="s">
        <v>486</v>
      </c>
      <c r="J6" s="13" t="s">
        <v>481</v>
      </c>
      <c r="K6" s="60" t="s">
        <v>482</v>
      </c>
      <c r="L6" s="12">
        <v>335073</v>
      </c>
      <c r="M6" s="12">
        <v>177808</v>
      </c>
      <c r="N6" s="17">
        <v>1047025</v>
      </c>
      <c r="O6" s="17">
        <f t="shared" si="1"/>
        <v>1559906</v>
      </c>
      <c r="P6" s="12">
        <v>335073</v>
      </c>
      <c r="Q6" s="12">
        <v>177808</v>
      </c>
      <c r="R6" s="17">
        <v>1047025</v>
      </c>
      <c r="S6" s="17">
        <f t="shared" si="2"/>
        <v>1559906</v>
      </c>
      <c r="T6" s="60" t="s">
        <v>212</v>
      </c>
      <c r="X6" s="38"/>
      <c r="Y6" s="38"/>
      <c r="Z6" s="38"/>
      <c r="AA6" s="38"/>
    </row>
    <row r="7" spans="1:27" s="100" customFormat="1" ht="12.75" customHeight="1">
      <c r="A7" s="60">
        <v>3</v>
      </c>
      <c r="B7" s="13" t="s">
        <v>50</v>
      </c>
      <c r="C7" s="13" t="s">
        <v>487</v>
      </c>
      <c r="D7" s="13" t="s">
        <v>488</v>
      </c>
      <c r="E7" s="13" t="s">
        <v>489</v>
      </c>
      <c r="F7" s="13" t="s">
        <v>53</v>
      </c>
      <c r="G7" s="13" t="s">
        <v>54</v>
      </c>
      <c r="H7" s="13" t="s">
        <v>490</v>
      </c>
      <c r="I7" s="13" t="s">
        <v>491</v>
      </c>
      <c r="J7" s="13" t="s">
        <v>444</v>
      </c>
      <c r="K7" s="60" t="s">
        <v>492</v>
      </c>
      <c r="L7" s="12">
        <v>44501</v>
      </c>
      <c r="M7" s="12">
        <v>0</v>
      </c>
      <c r="N7" s="17">
        <v>0</v>
      </c>
      <c r="O7" s="17">
        <f t="shared" si="1"/>
        <v>44501</v>
      </c>
      <c r="P7" s="12">
        <v>44501</v>
      </c>
      <c r="Q7" s="12">
        <v>0</v>
      </c>
      <c r="R7" s="17">
        <v>0</v>
      </c>
      <c r="S7" s="17">
        <f t="shared" si="2"/>
        <v>44501</v>
      </c>
      <c r="T7" s="60" t="s">
        <v>212</v>
      </c>
      <c r="X7" s="38"/>
      <c r="Y7" s="38"/>
      <c r="Z7" s="38"/>
      <c r="AA7" s="38"/>
    </row>
    <row r="8" spans="1:27" s="100" customFormat="1" ht="12.75" customHeight="1">
      <c r="A8" s="60">
        <v>4</v>
      </c>
      <c r="B8" s="13" t="s">
        <v>50</v>
      </c>
      <c r="C8" s="13" t="s">
        <v>493</v>
      </c>
      <c r="D8" s="13" t="s">
        <v>494</v>
      </c>
      <c r="E8" s="13" t="s">
        <v>495</v>
      </c>
      <c r="F8" s="13" t="s">
        <v>53</v>
      </c>
      <c r="G8" s="13" t="s">
        <v>54</v>
      </c>
      <c r="H8" s="13" t="s">
        <v>496</v>
      </c>
      <c r="I8" s="13">
        <v>96270352</v>
      </c>
      <c r="J8" s="13" t="s">
        <v>241</v>
      </c>
      <c r="K8" s="60" t="s">
        <v>497</v>
      </c>
      <c r="L8" s="12">
        <v>26315</v>
      </c>
      <c r="M8" s="12">
        <v>0</v>
      </c>
      <c r="N8" s="17">
        <v>0</v>
      </c>
      <c r="O8" s="17">
        <f t="shared" si="1"/>
        <v>26315</v>
      </c>
      <c r="P8" s="12">
        <v>26315</v>
      </c>
      <c r="Q8" s="12">
        <v>0</v>
      </c>
      <c r="R8" s="17">
        <v>0</v>
      </c>
      <c r="S8" s="17">
        <f t="shared" si="2"/>
        <v>26315</v>
      </c>
      <c r="T8" s="60" t="s">
        <v>212</v>
      </c>
      <c r="X8" s="38"/>
      <c r="Y8" s="38"/>
      <c r="Z8" s="38"/>
      <c r="AA8" s="38"/>
    </row>
    <row r="9" spans="1:27" s="100" customFormat="1" ht="12.75" customHeight="1">
      <c r="A9" s="60">
        <v>5</v>
      </c>
      <c r="B9" s="13" t="s">
        <v>50</v>
      </c>
      <c r="C9" s="13" t="s">
        <v>493</v>
      </c>
      <c r="D9" s="13" t="s">
        <v>478</v>
      </c>
      <c r="E9" s="13" t="s">
        <v>498</v>
      </c>
      <c r="F9" s="13" t="s">
        <v>53</v>
      </c>
      <c r="G9" s="13" t="s">
        <v>54</v>
      </c>
      <c r="H9" s="13" t="s">
        <v>499</v>
      </c>
      <c r="I9" s="13">
        <v>36762373</v>
      </c>
      <c r="J9" s="13" t="s">
        <v>315</v>
      </c>
      <c r="K9" s="60">
        <v>3</v>
      </c>
      <c r="L9" s="12">
        <v>879</v>
      </c>
      <c r="M9" s="12">
        <v>0</v>
      </c>
      <c r="N9" s="17">
        <v>0</v>
      </c>
      <c r="O9" s="17">
        <f>L9+M9+N9</f>
        <v>879</v>
      </c>
      <c r="P9" s="12">
        <v>879</v>
      </c>
      <c r="Q9" s="12">
        <v>0</v>
      </c>
      <c r="R9" s="17">
        <v>0</v>
      </c>
      <c r="S9" s="17">
        <f>P9+Q9+R9</f>
        <v>879</v>
      </c>
      <c r="T9" s="60" t="s">
        <v>212</v>
      </c>
      <c r="X9" s="38"/>
      <c r="Y9" s="38"/>
      <c r="Z9" s="38"/>
      <c r="AA9" s="38"/>
    </row>
    <row r="10" spans="1:27" ht="12.75" customHeight="1">
      <c r="A10" s="380"/>
      <c r="B10" s="381"/>
      <c r="C10" s="381"/>
      <c r="D10" s="381"/>
      <c r="E10" s="381"/>
      <c r="F10" s="381"/>
      <c r="G10" s="381"/>
      <c r="H10" s="381"/>
      <c r="I10" s="381"/>
      <c r="J10" s="381"/>
      <c r="K10" s="382"/>
      <c r="L10" s="18">
        <f>SUM(L5:L9)</f>
        <v>536286</v>
      </c>
      <c r="M10" s="18">
        <f t="shared" ref="M10:S10" si="3">SUM(M5:M9)</f>
        <v>252466</v>
      </c>
      <c r="N10" s="18">
        <f t="shared" si="3"/>
        <v>1416699</v>
      </c>
      <c r="O10" s="18">
        <f t="shared" si="3"/>
        <v>2205451</v>
      </c>
      <c r="P10" s="18">
        <f t="shared" si="3"/>
        <v>536286</v>
      </c>
      <c r="Q10" s="18">
        <f t="shared" si="3"/>
        <v>252466</v>
      </c>
      <c r="R10" s="18">
        <f t="shared" si="3"/>
        <v>1416699</v>
      </c>
      <c r="S10" s="18">
        <f t="shared" si="3"/>
        <v>2205451</v>
      </c>
      <c r="T10" s="70"/>
      <c r="X10" s="38"/>
      <c r="Y10" s="38"/>
      <c r="Z10" s="38"/>
      <c r="AA10" s="38"/>
    </row>
    <row r="11" spans="1:27" ht="36" customHeight="1">
      <c r="A11" s="407"/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7"/>
      <c r="S11" s="407"/>
      <c r="T11" s="407"/>
    </row>
    <row r="12" spans="1:27" ht="32.1" customHeight="1">
      <c r="A12" s="55" t="s">
        <v>17</v>
      </c>
      <c r="B12" s="374" t="s">
        <v>124</v>
      </c>
      <c r="C12" s="375"/>
      <c r="D12" s="375"/>
      <c r="E12" s="375"/>
      <c r="F12" s="375"/>
      <c r="G12" s="375"/>
      <c r="H12" s="375"/>
      <c r="I12" s="375"/>
      <c r="J12" s="375"/>
      <c r="K12" s="376"/>
      <c r="L12" s="377" t="s">
        <v>46</v>
      </c>
      <c r="M12" s="377"/>
      <c r="N12" s="377"/>
      <c r="O12" s="377"/>
      <c r="P12" s="377" t="s">
        <v>47</v>
      </c>
      <c r="Q12" s="377"/>
      <c r="R12" s="377"/>
      <c r="S12" s="377"/>
      <c r="T12" s="378" t="s">
        <v>20</v>
      </c>
    </row>
    <row r="13" spans="1:27" ht="42" customHeight="1">
      <c r="A13" s="56" t="s">
        <v>7</v>
      </c>
      <c r="B13" s="57" t="s">
        <v>29</v>
      </c>
      <c r="C13" s="57" t="s">
        <v>4</v>
      </c>
      <c r="D13" s="58" t="s">
        <v>5</v>
      </c>
      <c r="E13" s="58" t="s">
        <v>6</v>
      </c>
      <c r="F13" s="58" t="s">
        <v>8</v>
      </c>
      <c r="G13" s="58" t="s">
        <v>9</v>
      </c>
      <c r="H13" s="58" t="s">
        <v>22</v>
      </c>
      <c r="I13" s="58" t="s">
        <v>10</v>
      </c>
      <c r="J13" s="58" t="s">
        <v>11</v>
      </c>
      <c r="K13" s="56" t="s">
        <v>12</v>
      </c>
      <c r="L13" s="62" t="s">
        <v>13</v>
      </c>
      <c r="M13" s="56" t="s">
        <v>14</v>
      </c>
      <c r="N13" s="56" t="s">
        <v>27</v>
      </c>
      <c r="O13" s="56" t="s">
        <v>15</v>
      </c>
      <c r="P13" s="62" t="s">
        <v>13</v>
      </c>
      <c r="Q13" s="56" t="s">
        <v>14</v>
      </c>
      <c r="R13" s="56" t="s">
        <v>27</v>
      </c>
      <c r="S13" s="56" t="s">
        <v>3</v>
      </c>
      <c r="T13" s="379"/>
    </row>
    <row r="14" spans="1:27" s="131" customFormat="1" ht="12.75" customHeight="1">
      <c r="A14" s="129">
        <v>1</v>
      </c>
      <c r="B14" s="13" t="s">
        <v>643</v>
      </c>
      <c r="C14" s="13" t="s">
        <v>650</v>
      </c>
      <c r="D14" s="13" t="s">
        <v>651</v>
      </c>
      <c r="E14" s="13" t="s">
        <v>652</v>
      </c>
      <c r="F14" s="13" t="s">
        <v>127</v>
      </c>
      <c r="G14" s="13" t="s">
        <v>128</v>
      </c>
      <c r="H14" s="13" t="s">
        <v>720</v>
      </c>
      <c r="I14" s="13" t="s">
        <v>653</v>
      </c>
      <c r="J14" s="13" t="s">
        <v>654</v>
      </c>
      <c r="K14" s="60">
        <v>350</v>
      </c>
      <c r="L14" s="130">
        <v>1474134</v>
      </c>
      <c r="M14" s="12">
        <v>0</v>
      </c>
      <c r="N14" s="54">
        <v>0</v>
      </c>
      <c r="O14" s="12">
        <f t="shared" ref="O14" si="4">L14+M14+N14</f>
        <v>1474134</v>
      </c>
      <c r="P14" s="130">
        <v>1474134</v>
      </c>
      <c r="Q14" s="12">
        <v>0</v>
      </c>
      <c r="R14" s="54">
        <v>0</v>
      </c>
      <c r="S14" s="12">
        <f t="shared" ref="S14" si="5">P14+Q14+R14</f>
        <v>1474134</v>
      </c>
      <c r="T14" s="60" t="s">
        <v>507</v>
      </c>
      <c r="U14" s="14"/>
      <c r="V14" s="14"/>
      <c r="W14" s="14"/>
      <c r="X14" s="14"/>
      <c r="Y14" s="14"/>
      <c r="Z14" s="14"/>
    </row>
    <row r="15" spans="1:27" ht="12.75" customHeight="1">
      <c r="A15" s="380"/>
      <c r="B15" s="381"/>
      <c r="C15" s="381"/>
      <c r="D15" s="381"/>
      <c r="E15" s="381"/>
      <c r="F15" s="381"/>
      <c r="G15" s="381"/>
      <c r="H15" s="381"/>
      <c r="I15" s="381"/>
      <c r="J15" s="381"/>
      <c r="K15" s="382"/>
      <c r="L15" s="18">
        <f t="shared" ref="L15:S15" si="6">SUM(L14:L14)</f>
        <v>1474134</v>
      </c>
      <c r="M15" s="18">
        <f t="shared" si="6"/>
        <v>0</v>
      </c>
      <c r="N15" s="18">
        <f t="shared" si="6"/>
        <v>0</v>
      </c>
      <c r="O15" s="18">
        <f t="shared" si="6"/>
        <v>1474134</v>
      </c>
      <c r="P15" s="18">
        <f t="shared" si="6"/>
        <v>1474134</v>
      </c>
      <c r="Q15" s="18">
        <f t="shared" si="6"/>
        <v>0</v>
      </c>
      <c r="R15" s="18">
        <f t="shared" si="6"/>
        <v>0</v>
      </c>
      <c r="S15" s="18">
        <f t="shared" si="6"/>
        <v>1474134</v>
      </c>
      <c r="T15" s="70"/>
    </row>
    <row r="16" spans="1:27" ht="36" customHeight="1">
      <c r="A16" s="407"/>
      <c r="B16" s="407"/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407"/>
      <c r="R16" s="407"/>
      <c r="S16" s="407"/>
      <c r="T16" s="407"/>
    </row>
    <row r="17" spans="1:26" ht="31.5" customHeight="1">
      <c r="A17" s="55" t="s">
        <v>18</v>
      </c>
      <c r="B17" s="374" t="s">
        <v>661</v>
      </c>
      <c r="C17" s="375"/>
      <c r="D17" s="375"/>
      <c r="E17" s="375"/>
      <c r="F17" s="375"/>
      <c r="G17" s="375"/>
      <c r="H17" s="375"/>
      <c r="I17" s="375"/>
      <c r="J17" s="375"/>
      <c r="K17" s="376"/>
      <c r="L17" s="377" t="s">
        <v>46</v>
      </c>
      <c r="M17" s="377"/>
      <c r="N17" s="377"/>
      <c r="O17" s="377"/>
      <c r="P17" s="377" t="s">
        <v>47</v>
      </c>
      <c r="Q17" s="377"/>
      <c r="R17" s="377"/>
      <c r="S17" s="377"/>
      <c r="T17" s="378" t="s">
        <v>20</v>
      </c>
    </row>
    <row r="18" spans="1:26" ht="42" customHeight="1">
      <c r="A18" s="56" t="s">
        <v>7</v>
      </c>
      <c r="B18" s="57" t="s">
        <v>29</v>
      </c>
      <c r="C18" s="57" t="s">
        <v>4</v>
      </c>
      <c r="D18" s="58" t="s">
        <v>5</v>
      </c>
      <c r="E18" s="58" t="s">
        <v>6</v>
      </c>
      <c r="F18" s="58" t="s">
        <v>8</v>
      </c>
      <c r="G18" s="58" t="s">
        <v>9</v>
      </c>
      <c r="H18" s="58" t="s">
        <v>22</v>
      </c>
      <c r="I18" s="58" t="s">
        <v>10</v>
      </c>
      <c r="J18" s="58" t="s">
        <v>11</v>
      </c>
      <c r="K18" s="56" t="s">
        <v>12</v>
      </c>
      <c r="L18" s="62" t="s">
        <v>13</v>
      </c>
      <c r="M18" s="56" t="s">
        <v>14</v>
      </c>
      <c r="N18" s="56" t="s">
        <v>27</v>
      </c>
      <c r="O18" s="56" t="s">
        <v>15</v>
      </c>
      <c r="P18" s="62" t="s">
        <v>13</v>
      </c>
      <c r="Q18" s="56" t="s">
        <v>14</v>
      </c>
      <c r="R18" s="56" t="s">
        <v>27</v>
      </c>
      <c r="S18" s="56" t="s">
        <v>3</v>
      </c>
      <c r="T18" s="379"/>
    </row>
    <row r="19" spans="1:26" s="100" customFormat="1" ht="12.75" customHeight="1">
      <c r="A19" s="60">
        <v>1</v>
      </c>
      <c r="B19" s="13" t="s">
        <v>662</v>
      </c>
      <c r="C19" s="13" t="s">
        <v>663</v>
      </c>
      <c r="D19" s="13" t="s">
        <v>664</v>
      </c>
      <c r="E19" s="13">
        <v>24</v>
      </c>
      <c r="F19" s="13" t="s">
        <v>136</v>
      </c>
      <c r="G19" s="13" t="s">
        <v>61</v>
      </c>
      <c r="H19" s="13" t="s">
        <v>665</v>
      </c>
      <c r="I19" s="13" t="s">
        <v>666</v>
      </c>
      <c r="J19" s="13" t="s">
        <v>654</v>
      </c>
      <c r="K19" s="60">
        <v>600</v>
      </c>
      <c r="L19" s="12">
        <v>2970000</v>
      </c>
      <c r="M19" s="12">
        <v>0</v>
      </c>
      <c r="N19" s="17">
        <v>0</v>
      </c>
      <c r="O19" s="17">
        <f t="shared" ref="O19:O20" si="7">L19+M19+N19</f>
        <v>2970000</v>
      </c>
      <c r="P19" s="12">
        <v>2970000</v>
      </c>
      <c r="Q19" s="12">
        <v>0</v>
      </c>
      <c r="R19" s="17">
        <v>0</v>
      </c>
      <c r="S19" s="17">
        <f t="shared" ref="S19:S20" si="8">P19+Q19+R19</f>
        <v>2970000</v>
      </c>
      <c r="T19" s="60" t="s">
        <v>445</v>
      </c>
    </row>
    <row r="20" spans="1:26" s="100" customFormat="1" ht="12.75" customHeight="1">
      <c r="A20" s="60">
        <v>2</v>
      </c>
      <c r="B20" s="13" t="s">
        <v>662</v>
      </c>
      <c r="C20" s="13" t="s">
        <v>5142</v>
      </c>
      <c r="D20" s="13" t="s">
        <v>664</v>
      </c>
      <c r="E20" s="13" t="s">
        <v>667</v>
      </c>
      <c r="F20" s="13" t="s">
        <v>136</v>
      </c>
      <c r="G20" s="13" t="s">
        <v>61</v>
      </c>
      <c r="H20" s="13" t="s">
        <v>668</v>
      </c>
      <c r="I20" s="13" t="s">
        <v>669</v>
      </c>
      <c r="J20" s="13" t="s">
        <v>444</v>
      </c>
      <c r="K20" s="60">
        <v>400</v>
      </c>
      <c r="L20" s="12">
        <v>300</v>
      </c>
      <c r="M20" s="12">
        <v>0</v>
      </c>
      <c r="N20" s="17">
        <v>0</v>
      </c>
      <c r="O20" s="17">
        <f t="shared" si="7"/>
        <v>300</v>
      </c>
      <c r="P20" s="12">
        <v>300</v>
      </c>
      <c r="Q20" s="12">
        <v>0</v>
      </c>
      <c r="R20" s="17">
        <v>0</v>
      </c>
      <c r="S20" s="17">
        <f t="shared" si="8"/>
        <v>300</v>
      </c>
      <c r="T20" s="60" t="s">
        <v>607</v>
      </c>
    </row>
    <row r="21" spans="1:26" ht="12.75" customHeight="1">
      <c r="A21" s="380"/>
      <c r="B21" s="381"/>
      <c r="C21" s="381"/>
      <c r="D21" s="381"/>
      <c r="E21" s="381"/>
      <c r="F21" s="381"/>
      <c r="G21" s="381"/>
      <c r="H21" s="381"/>
      <c r="I21" s="381"/>
      <c r="J21" s="381"/>
      <c r="K21" s="382"/>
      <c r="L21" s="18">
        <f t="shared" ref="L21:S21" si="9">SUM(L19:L20)</f>
        <v>2970300</v>
      </c>
      <c r="M21" s="18">
        <f t="shared" si="9"/>
        <v>0</v>
      </c>
      <c r="N21" s="18">
        <f t="shared" si="9"/>
        <v>0</v>
      </c>
      <c r="O21" s="18">
        <f t="shared" si="9"/>
        <v>2970300</v>
      </c>
      <c r="P21" s="18">
        <f t="shared" si="9"/>
        <v>2970300</v>
      </c>
      <c r="Q21" s="18">
        <f t="shared" si="9"/>
        <v>0</v>
      </c>
      <c r="R21" s="18">
        <f t="shared" si="9"/>
        <v>0</v>
      </c>
      <c r="S21" s="18">
        <f t="shared" si="9"/>
        <v>2970300</v>
      </c>
      <c r="T21" s="70"/>
    </row>
    <row r="22" spans="1:26" ht="36" customHeight="1">
      <c r="A22" s="407"/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7"/>
      <c r="Q22" s="407"/>
      <c r="R22" s="407"/>
      <c r="S22" s="407"/>
      <c r="T22" s="407"/>
    </row>
    <row r="23" spans="1:26" ht="31.5" customHeight="1">
      <c r="A23" s="55" t="s">
        <v>25</v>
      </c>
      <c r="B23" s="374" t="s">
        <v>121</v>
      </c>
      <c r="C23" s="375"/>
      <c r="D23" s="375"/>
      <c r="E23" s="375"/>
      <c r="F23" s="375"/>
      <c r="G23" s="375"/>
      <c r="H23" s="375"/>
      <c r="I23" s="375"/>
      <c r="J23" s="375"/>
      <c r="K23" s="376"/>
      <c r="L23" s="377" t="s">
        <v>852</v>
      </c>
      <c r="M23" s="377"/>
      <c r="N23" s="377"/>
      <c r="O23" s="377"/>
      <c r="P23" s="377" t="s">
        <v>853</v>
      </c>
      <c r="Q23" s="377"/>
      <c r="R23" s="377"/>
      <c r="S23" s="377"/>
      <c r="T23" s="378" t="s">
        <v>20</v>
      </c>
    </row>
    <row r="24" spans="1:26" ht="42" customHeight="1">
      <c r="A24" s="56" t="s">
        <v>7</v>
      </c>
      <c r="B24" s="57" t="s">
        <v>29</v>
      </c>
      <c r="C24" s="57" t="s">
        <v>4</v>
      </c>
      <c r="D24" s="58" t="s">
        <v>5</v>
      </c>
      <c r="E24" s="58" t="s">
        <v>6</v>
      </c>
      <c r="F24" s="58" t="s">
        <v>8</v>
      </c>
      <c r="G24" s="58" t="s">
        <v>9</v>
      </c>
      <c r="H24" s="58" t="s">
        <v>22</v>
      </c>
      <c r="I24" s="58" t="s">
        <v>10</v>
      </c>
      <c r="J24" s="58" t="s">
        <v>11</v>
      </c>
      <c r="K24" s="56" t="s">
        <v>12</v>
      </c>
      <c r="L24" s="62" t="s">
        <v>13</v>
      </c>
      <c r="M24" s="56" t="s">
        <v>14</v>
      </c>
      <c r="N24" s="56" t="s">
        <v>27</v>
      </c>
      <c r="O24" s="56" t="s">
        <v>15</v>
      </c>
      <c r="P24" s="62" t="s">
        <v>13</v>
      </c>
      <c r="Q24" s="56" t="s">
        <v>14</v>
      </c>
      <c r="R24" s="56" t="s">
        <v>27</v>
      </c>
      <c r="S24" s="56" t="s">
        <v>3</v>
      </c>
      <c r="T24" s="379"/>
    </row>
    <row r="25" spans="1:26" s="100" customFormat="1" ht="12.75" customHeight="1">
      <c r="A25" s="60">
        <v>1</v>
      </c>
      <c r="B25" s="13" t="s">
        <v>121</v>
      </c>
      <c r="C25" s="13" t="s">
        <v>854</v>
      </c>
      <c r="D25" s="13" t="s">
        <v>855</v>
      </c>
      <c r="E25" s="13" t="s">
        <v>248</v>
      </c>
      <c r="F25" s="13" t="s">
        <v>84</v>
      </c>
      <c r="G25" s="13" t="s">
        <v>85</v>
      </c>
      <c r="H25" s="13" t="s">
        <v>856</v>
      </c>
      <c r="I25" s="13" t="s">
        <v>857</v>
      </c>
      <c r="J25" s="13" t="s">
        <v>481</v>
      </c>
      <c r="K25" s="154">
        <v>75</v>
      </c>
      <c r="L25" s="17">
        <v>68282</v>
      </c>
      <c r="M25" s="17">
        <v>43974</v>
      </c>
      <c r="N25" s="17">
        <v>271556</v>
      </c>
      <c r="O25" s="17">
        <f t="shared" ref="O25:O26" si="10">L25+M25+N25</f>
        <v>383812</v>
      </c>
      <c r="P25" s="17">
        <v>68282</v>
      </c>
      <c r="Q25" s="17">
        <v>43974</v>
      </c>
      <c r="R25" s="17">
        <v>271556</v>
      </c>
      <c r="S25" s="17">
        <f t="shared" ref="S25:S26" si="11">P25+Q25+R25</f>
        <v>383812</v>
      </c>
      <c r="T25" s="60" t="s">
        <v>614</v>
      </c>
    </row>
    <row r="26" spans="1:26" s="100" customFormat="1" ht="12.75" customHeight="1">
      <c r="A26" s="60">
        <v>2</v>
      </c>
      <c r="B26" s="13" t="s">
        <v>121</v>
      </c>
      <c r="C26" s="13" t="s">
        <v>858</v>
      </c>
      <c r="D26" s="13" t="s">
        <v>859</v>
      </c>
      <c r="E26" s="13" t="s">
        <v>594</v>
      </c>
      <c r="F26" s="13" t="s">
        <v>860</v>
      </c>
      <c r="G26" s="13" t="s">
        <v>861</v>
      </c>
      <c r="H26" s="13" t="s">
        <v>862</v>
      </c>
      <c r="I26" s="13" t="s">
        <v>863</v>
      </c>
      <c r="J26" s="13" t="s">
        <v>241</v>
      </c>
      <c r="K26" s="60">
        <v>22</v>
      </c>
      <c r="L26" s="12">
        <v>10000</v>
      </c>
      <c r="M26" s="12">
        <v>0</v>
      </c>
      <c r="N26" s="17">
        <v>0</v>
      </c>
      <c r="O26" s="17">
        <f t="shared" si="10"/>
        <v>10000</v>
      </c>
      <c r="P26" s="12">
        <v>10000</v>
      </c>
      <c r="Q26" s="12">
        <v>0</v>
      </c>
      <c r="R26" s="17">
        <v>0</v>
      </c>
      <c r="S26" s="17">
        <f t="shared" si="11"/>
        <v>10000</v>
      </c>
      <c r="T26" s="60" t="s">
        <v>614</v>
      </c>
    </row>
    <row r="27" spans="1:26" ht="12.75" customHeight="1">
      <c r="A27" s="380"/>
      <c r="B27" s="381"/>
      <c r="C27" s="381"/>
      <c r="D27" s="381"/>
      <c r="E27" s="381"/>
      <c r="F27" s="381"/>
      <c r="G27" s="381"/>
      <c r="H27" s="381"/>
      <c r="I27" s="381"/>
      <c r="J27" s="381"/>
      <c r="K27" s="382"/>
      <c r="L27" s="18">
        <f t="shared" ref="L27:S27" si="12">SUM(L25:L26)</f>
        <v>78282</v>
      </c>
      <c r="M27" s="18">
        <f t="shared" si="12"/>
        <v>43974</v>
      </c>
      <c r="N27" s="18">
        <f t="shared" si="12"/>
        <v>271556</v>
      </c>
      <c r="O27" s="18">
        <f t="shared" si="12"/>
        <v>393812</v>
      </c>
      <c r="P27" s="18">
        <f t="shared" si="12"/>
        <v>78282</v>
      </c>
      <c r="Q27" s="18">
        <f t="shared" si="12"/>
        <v>43974</v>
      </c>
      <c r="R27" s="18">
        <f t="shared" si="12"/>
        <v>271556</v>
      </c>
      <c r="S27" s="18">
        <f t="shared" si="12"/>
        <v>393812</v>
      </c>
      <c r="T27" s="70"/>
    </row>
    <row r="28" spans="1:26" ht="36" customHeight="1">
      <c r="A28" s="407"/>
      <c r="B28" s="407"/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Q28" s="407"/>
      <c r="R28" s="407"/>
      <c r="S28" s="407"/>
      <c r="T28" s="407"/>
    </row>
    <row r="29" spans="1:26" ht="32.1" customHeight="1">
      <c r="A29" s="55" t="s">
        <v>26</v>
      </c>
      <c r="B29" s="374" t="s">
        <v>971</v>
      </c>
      <c r="C29" s="375"/>
      <c r="D29" s="375"/>
      <c r="E29" s="375"/>
      <c r="F29" s="375"/>
      <c r="G29" s="375"/>
      <c r="H29" s="375"/>
      <c r="I29" s="375"/>
      <c r="J29" s="375"/>
      <c r="K29" s="376"/>
      <c r="L29" s="377" t="s">
        <v>46</v>
      </c>
      <c r="M29" s="377"/>
      <c r="N29" s="377"/>
      <c r="O29" s="377"/>
      <c r="P29" s="377" t="s">
        <v>47</v>
      </c>
      <c r="Q29" s="377"/>
      <c r="R29" s="377"/>
      <c r="S29" s="377"/>
      <c r="T29" s="378" t="s">
        <v>20</v>
      </c>
    </row>
    <row r="30" spans="1:26" ht="42" customHeight="1">
      <c r="A30" s="56" t="s">
        <v>7</v>
      </c>
      <c r="B30" s="57" t="s">
        <v>29</v>
      </c>
      <c r="C30" s="57" t="s">
        <v>4</v>
      </c>
      <c r="D30" s="58" t="s">
        <v>5</v>
      </c>
      <c r="E30" s="58" t="s">
        <v>6</v>
      </c>
      <c r="F30" s="58" t="s">
        <v>8</v>
      </c>
      <c r="G30" s="58" t="s">
        <v>9</v>
      </c>
      <c r="H30" s="58" t="s">
        <v>22</v>
      </c>
      <c r="I30" s="58" t="s">
        <v>10</v>
      </c>
      <c r="J30" s="58" t="s">
        <v>11</v>
      </c>
      <c r="K30" s="56" t="s">
        <v>12</v>
      </c>
      <c r="L30" s="62" t="s">
        <v>13</v>
      </c>
      <c r="M30" s="56" t="s">
        <v>14</v>
      </c>
      <c r="N30" s="56" t="s">
        <v>27</v>
      </c>
      <c r="O30" s="56" t="s">
        <v>15</v>
      </c>
      <c r="P30" s="62" t="s">
        <v>13</v>
      </c>
      <c r="Q30" s="56" t="s">
        <v>14</v>
      </c>
      <c r="R30" s="56" t="s">
        <v>27</v>
      </c>
      <c r="S30" s="56" t="s">
        <v>3</v>
      </c>
      <c r="T30" s="379"/>
    </row>
    <row r="31" spans="1:26" s="131" customFormat="1" ht="12.75" customHeight="1">
      <c r="A31" s="129">
        <v>1</v>
      </c>
      <c r="B31" s="13" t="s">
        <v>199</v>
      </c>
      <c r="C31" s="13" t="s">
        <v>5143</v>
      </c>
      <c r="D31" s="13" t="s">
        <v>972</v>
      </c>
      <c r="E31" s="13" t="s">
        <v>18</v>
      </c>
      <c r="F31" s="13" t="s">
        <v>973</v>
      </c>
      <c r="G31" s="13" t="s">
        <v>203</v>
      </c>
      <c r="H31" s="13" t="s">
        <v>974</v>
      </c>
      <c r="I31" s="13" t="s">
        <v>975</v>
      </c>
      <c r="J31" s="13" t="s">
        <v>654</v>
      </c>
      <c r="K31" s="60">
        <v>300</v>
      </c>
      <c r="L31" s="130">
        <v>751151</v>
      </c>
      <c r="M31" s="12">
        <v>0</v>
      </c>
      <c r="N31" s="54">
        <v>0</v>
      </c>
      <c r="O31" s="12">
        <f t="shared" ref="O31" si="13">L31+M31+N31</f>
        <v>751151</v>
      </c>
      <c r="P31" s="130">
        <v>751151</v>
      </c>
      <c r="Q31" s="12">
        <v>0</v>
      </c>
      <c r="R31" s="54">
        <v>0</v>
      </c>
      <c r="S31" s="12">
        <f t="shared" ref="S31" si="14">P31+Q31+R31</f>
        <v>751151</v>
      </c>
      <c r="T31" s="60" t="s">
        <v>507</v>
      </c>
      <c r="U31" s="14"/>
      <c r="V31" s="14"/>
      <c r="W31" s="14"/>
      <c r="X31" s="14"/>
      <c r="Y31" s="14"/>
      <c r="Z31" s="14"/>
    </row>
    <row r="32" spans="1:26" ht="12.75" customHeight="1">
      <c r="A32" s="380"/>
      <c r="B32" s="381"/>
      <c r="C32" s="381"/>
      <c r="D32" s="381"/>
      <c r="E32" s="381"/>
      <c r="F32" s="381"/>
      <c r="G32" s="381"/>
      <c r="H32" s="381"/>
      <c r="I32" s="381"/>
      <c r="J32" s="381"/>
      <c r="K32" s="382"/>
      <c r="L32" s="18">
        <f t="shared" ref="L32:S32" si="15">SUM(L31:L31)</f>
        <v>751151</v>
      </c>
      <c r="M32" s="18">
        <f t="shared" si="15"/>
        <v>0</v>
      </c>
      <c r="N32" s="18">
        <f t="shared" si="15"/>
        <v>0</v>
      </c>
      <c r="O32" s="18">
        <f t="shared" si="15"/>
        <v>751151</v>
      </c>
      <c r="P32" s="18">
        <f t="shared" si="15"/>
        <v>751151</v>
      </c>
      <c r="Q32" s="18">
        <f t="shared" si="15"/>
        <v>0</v>
      </c>
      <c r="R32" s="18">
        <f t="shared" si="15"/>
        <v>0</v>
      </c>
      <c r="S32" s="18">
        <f t="shared" si="15"/>
        <v>751151</v>
      </c>
      <c r="T32" s="70"/>
    </row>
    <row r="33" spans="1:27" ht="36" customHeight="1">
      <c r="A33" s="407"/>
      <c r="B33" s="407"/>
      <c r="C33" s="407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407"/>
      <c r="O33" s="407"/>
      <c r="P33" s="407"/>
      <c r="Q33" s="407"/>
      <c r="R33" s="407"/>
      <c r="S33" s="407"/>
      <c r="T33" s="407"/>
    </row>
    <row r="34" spans="1:27" ht="32.1" customHeight="1">
      <c r="A34" s="55" t="s">
        <v>43</v>
      </c>
      <c r="B34" s="374" t="s">
        <v>2092</v>
      </c>
      <c r="C34" s="375"/>
      <c r="D34" s="375"/>
      <c r="E34" s="375"/>
      <c r="F34" s="375"/>
      <c r="G34" s="375"/>
      <c r="H34" s="375"/>
      <c r="I34" s="375"/>
      <c r="J34" s="375"/>
      <c r="K34" s="376"/>
      <c r="L34" s="377" t="s">
        <v>2102</v>
      </c>
      <c r="M34" s="377"/>
      <c r="N34" s="377"/>
      <c r="O34" s="377"/>
      <c r="P34" s="377" t="s">
        <v>2103</v>
      </c>
      <c r="Q34" s="377"/>
      <c r="R34" s="377"/>
      <c r="S34" s="377"/>
      <c r="T34" s="378" t="s">
        <v>20</v>
      </c>
    </row>
    <row r="35" spans="1:27" ht="42" customHeight="1">
      <c r="A35" s="56" t="s">
        <v>7</v>
      </c>
      <c r="B35" s="57" t="s">
        <v>29</v>
      </c>
      <c r="C35" s="57" t="s">
        <v>4</v>
      </c>
      <c r="D35" s="58" t="s">
        <v>5</v>
      </c>
      <c r="E35" s="58" t="s">
        <v>6</v>
      </c>
      <c r="F35" s="58" t="s">
        <v>8</v>
      </c>
      <c r="G35" s="58" t="s">
        <v>9</v>
      </c>
      <c r="H35" s="58" t="s">
        <v>22</v>
      </c>
      <c r="I35" s="58" t="s">
        <v>10</v>
      </c>
      <c r="J35" s="58" t="s">
        <v>11</v>
      </c>
      <c r="K35" s="56" t="s">
        <v>12</v>
      </c>
      <c r="L35" s="62" t="s">
        <v>13</v>
      </c>
      <c r="M35" s="56" t="s">
        <v>14</v>
      </c>
      <c r="N35" s="56" t="s">
        <v>27</v>
      </c>
      <c r="O35" s="56" t="s">
        <v>15</v>
      </c>
      <c r="P35" s="62" t="s">
        <v>13</v>
      </c>
      <c r="Q35" s="56" t="s">
        <v>14</v>
      </c>
      <c r="R35" s="56" t="s">
        <v>27</v>
      </c>
      <c r="S35" s="56" t="s">
        <v>3</v>
      </c>
      <c r="T35" s="379"/>
    </row>
    <row r="36" spans="1:27" s="100" customFormat="1" ht="13.8">
      <c r="A36" s="60">
        <v>1</v>
      </c>
      <c r="B36" s="13" t="s">
        <v>2092</v>
      </c>
      <c r="C36" s="13" t="s">
        <v>650</v>
      </c>
      <c r="D36" s="13" t="s">
        <v>2093</v>
      </c>
      <c r="E36" s="13">
        <v>19</v>
      </c>
      <c r="F36" s="13" t="s">
        <v>102</v>
      </c>
      <c r="G36" s="13" t="s">
        <v>103</v>
      </c>
      <c r="H36" s="13" t="s">
        <v>2094</v>
      </c>
      <c r="I36" s="13">
        <v>96250800</v>
      </c>
      <c r="J36" s="13" t="s">
        <v>481</v>
      </c>
      <c r="K36" s="60">
        <v>312</v>
      </c>
      <c r="L36" s="12">
        <v>225948</v>
      </c>
      <c r="M36" s="12">
        <v>129831</v>
      </c>
      <c r="N36" s="12">
        <v>659159</v>
      </c>
      <c r="O36" s="12">
        <f>L36+M36+N36</f>
        <v>1014938</v>
      </c>
      <c r="P36" s="12">
        <v>225948</v>
      </c>
      <c r="Q36" s="12">
        <v>129831</v>
      </c>
      <c r="R36" s="12">
        <v>659159</v>
      </c>
      <c r="S36" s="17">
        <f t="shared" ref="S36:S38" si="16">P36+Q36+R36</f>
        <v>1014938</v>
      </c>
      <c r="T36" s="60" t="s">
        <v>212</v>
      </c>
    </row>
    <row r="37" spans="1:27" s="100" customFormat="1" ht="12.75" customHeight="1">
      <c r="A37" s="60">
        <v>2</v>
      </c>
      <c r="B37" s="13" t="s">
        <v>2092</v>
      </c>
      <c r="C37" s="13" t="s">
        <v>2095</v>
      </c>
      <c r="D37" s="13" t="s">
        <v>2096</v>
      </c>
      <c r="E37" s="13">
        <v>5</v>
      </c>
      <c r="F37" s="13" t="s">
        <v>102</v>
      </c>
      <c r="G37" s="13" t="s">
        <v>103</v>
      </c>
      <c r="H37" s="13" t="s">
        <v>2097</v>
      </c>
      <c r="I37" s="13">
        <v>96270319</v>
      </c>
      <c r="J37" s="13" t="s">
        <v>220</v>
      </c>
      <c r="K37" s="60">
        <v>40</v>
      </c>
      <c r="L37" s="12">
        <v>10143</v>
      </c>
      <c r="M37" s="12">
        <v>25126</v>
      </c>
      <c r="N37" s="17">
        <v>0</v>
      </c>
      <c r="O37" s="17">
        <f>L37+M37+N37</f>
        <v>35269</v>
      </c>
      <c r="P37" s="12">
        <v>10143</v>
      </c>
      <c r="Q37" s="12">
        <v>25126</v>
      </c>
      <c r="R37" s="17">
        <v>0</v>
      </c>
      <c r="S37" s="17">
        <f t="shared" si="16"/>
        <v>35269</v>
      </c>
      <c r="T37" s="60" t="s">
        <v>212</v>
      </c>
    </row>
    <row r="38" spans="1:27" s="100" customFormat="1" ht="12.75" customHeight="1">
      <c r="A38" s="212">
        <v>3</v>
      </c>
      <c r="B38" s="13" t="s">
        <v>2092</v>
      </c>
      <c r="C38" s="13" t="s">
        <v>2098</v>
      </c>
      <c r="D38" s="13" t="s">
        <v>2099</v>
      </c>
      <c r="E38" s="13" t="s">
        <v>18</v>
      </c>
      <c r="F38" s="13" t="s">
        <v>102</v>
      </c>
      <c r="G38" s="13" t="s">
        <v>103</v>
      </c>
      <c r="H38" s="13" t="s">
        <v>2100</v>
      </c>
      <c r="I38" s="13" t="s">
        <v>2101</v>
      </c>
      <c r="J38" s="13" t="s">
        <v>220</v>
      </c>
      <c r="K38" s="13">
        <v>13.2</v>
      </c>
      <c r="L38" s="12">
        <v>222</v>
      </c>
      <c r="M38" s="12">
        <v>891</v>
      </c>
      <c r="N38" s="17">
        <v>0</v>
      </c>
      <c r="O38" s="17">
        <f>L38+M38+N38</f>
        <v>1113</v>
      </c>
      <c r="P38" s="12">
        <v>222</v>
      </c>
      <c r="Q38" s="12">
        <v>891</v>
      </c>
      <c r="R38" s="17">
        <v>0</v>
      </c>
      <c r="S38" s="17">
        <f t="shared" si="16"/>
        <v>1113</v>
      </c>
      <c r="T38" s="60" t="s">
        <v>212</v>
      </c>
    </row>
    <row r="39" spans="1:27" ht="12.75" customHeight="1">
      <c r="A39" s="385"/>
      <c r="B39" s="385"/>
      <c r="C39" s="385"/>
      <c r="D39" s="385"/>
      <c r="E39" s="385"/>
      <c r="F39" s="385"/>
      <c r="G39" s="385"/>
      <c r="H39" s="385"/>
      <c r="I39" s="385"/>
      <c r="J39" s="385"/>
      <c r="K39" s="385"/>
      <c r="L39" s="18">
        <f t="shared" ref="L39:S39" si="17">SUM(L36:L38)</f>
        <v>236313</v>
      </c>
      <c r="M39" s="18">
        <f t="shared" si="17"/>
        <v>155848</v>
      </c>
      <c r="N39" s="18">
        <f t="shared" si="17"/>
        <v>659159</v>
      </c>
      <c r="O39" s="18">
        <f t="shared" si="17"/>
        <v>1051320</v>
      </c>
      <c r="P39" s="18">
        <f t="shared" si="17"/>
        <v>236313</v>
      </c>
      <c r="Q39" s="18">
        <f t="shared" si="17"/>
        <v>155848</v>
      </c>
      <c r="R39" s="18">
        <f t="shared" si="17"/>
        <v>659159</v>
      </c>
      <c r="S39" s="18">
        <f t="shared" si="17"/>
        <v>1051320</v>
      </c>
      <c r="T39" s="70"/>
    </row>
    <row r="40" spans="1:27" ht="36" customHeight="1">
      <c r="A40" s="407"/>
      <c r="B40" s="407"/>
      <c r="C40" s="407"/>
      <c r="D40" s="407"/>
      <c r="E40" s="407"/>
      <c r="F40" s="407"/>
      <c r="G40" s="407"/>
      <c r="H40" s="407"/>
      <c r="I40" s="407"/>
      <c r="J40" s="407"/>
      <c r="K40" s="407"/>
      <c r="L40" s="407"/>
      <c r="M40" s="407"/>
      <c r="N40" s="407"/>
      <c r="O40" s="407"/>
      <c r="P40" s="407"/>
      <c r="Q40" s="407"/>
      <c r="R40" s="407"/>
      <c r="S40" s="407"/>
      <c r="T40" s="407"/>
    </row>
    <row r="41" spans="1:27" ht="31.5" customHeight="1">
      <c r="A41" s="55" t="s">
        <v>595</v>
      </c>
      <c r="B41" s="374" t="s">
        <v>3228</v>
      </c>
      <c r="C41" s="375"/>
      <c r="D41" s="375"/>
      <c r="E41" s="375"/>
      <c r="F41" s="375"/>
      <c r="G41" s="375"/>
      <c r="H41" s="375"/>
      <c r="I41" s="375"/>
      <c r="J41" s="375"/>
      <c r="K41" s="376"/>
      <c r="L41" s="377" t="s">
        <v>46</v>
      </c>
      <c r="M41" s="377"/>
      <c r="N41" s="377"/>
      <c r="O41" s="377"/>
      <c r="P41" s="377" t="s">
        <v>47</v>
      </c>
      <c r="Q41" s="377"/>
      <c r="R41" s="377"/>
      <c r="S41" s="377"/>
      <c r="T41" s="378" t="s">
        <v>20</v>
      </c>
      <c r="X41" s="38"/>
      <c r="Y41" s="38"/>
      <c r="Z41" s="38"/>
      <c r="AA41" s="38"/>
    </row>
    <row r="42" spans="1:27" ht="42" customHeight="1">
      <c r="A42" s="56" t="s">
        <v>7</v>
      </c>
      <c r="B42" s="57" t="s">
        <v>29</v>
      </c>
      <c r="C42" s="57" t="s">
        <v>4</v>
      </c>
      <c r="D42" s="58" t="s">
        <v>5</v>
      </c>
      <c r="E42" s="58" t="s">
        <v>6</v>
      </c>
      <c r="F42" s="58" t="s">
        <v>8</v>
      </c>
      <c r="G42" s="58" t="s">
        <v>9</v>
      </c>
      <c r="H42" s="58" t="s">
        <v>22</v>
      </c>
      <c r="I42" s="58" t="s">
        <v>10</v>
      </c>
      <c r="J42" s="58" t="s">
        <v>11</v>
      </c>
      <c r="K42" s="56" t="s">
        <v>12</v>
      </c>
      <c r="L42" s="62" t="s">
        <v>13</v>
      </c>
      <c r="M42" s="56" t="s">
        <v>14</v>
      </c>
      <c r="N42" s="56" t="s">
        <v>27</v>
      </c>
      <c r="O42" s="56" t="s">
        <v>15</v>
      </c>
      <c r="P42" s="62" t="s">
        <v>13</v>
      </c>
      <c r="Q42" s="56" t="s">
        <v>14</v>
      </c>
      <c r="R42" s="56" t="s">
        <v>27</v>
      </c>
      <c r="S42" s="56" t="s">
        <v>3</v>
      </c>
      <c r="T42" s="379"/>
      <c r="X42" s="38"/>
      <c r="Y42" s="38"/>
      <c r="Z42" s="38"/>
      <c r="AA42" s="38"/>
    </row>
    <row r="43" spans="1:27" ht="12.75" customHeight="1">
      <c r="A43" s="60">
        <v>1</v>
      </c>
      <c r="B43" s="13" t="s">
        <v>3229</v>
      </c>
      <c r="C43" s="13" t="s">
        <v>2546</v>
      </c>
      <c r="D43" s="13" t="s">
        <v>2135</v>
      </c>
      <c r="E43" s="13"/>
      <c r="F43" s="13" t="s">
        <v>2134</v>
      </c>
      <c r="G43" s="13" t="s">
        <v>2135</v>
      </c>
      <c r="H43" s="13" t="s">
        <v>3337</v>
      </c>
      <c r="I43" s="13" t="s">
        <v>3338</v>
      </c>
      <c r="J43" s="13" t="s">
        <v>654</v>
      </c>
      <c r="K43" s="60">
        <v>35</v>
      </c>
      <c r="L43" s="12">
        <v>188803</v>
      </c>
      <c r="M43" s="12">
        <v>0</v>
      </c>
      <c r="N43" s="17">
        <v>0</v>
      </c>
      <c r="O43" s="17">
        <f>L43+M43+N43</f>
        <v>188803</v>
      </c>
      <c r="P43" s="12">
        <v>188803</v>
      </c>
      <c r="Q43" s="12">
        <v>0</v>
      </c>
      <c r="R43" s="17">
        <v>0</v>
      </c>
      <c r="S43" s="17">
        <f t="shared" ref="S43:S45" si="18">P43+Q43+R43</f>
        <v>188803</v>
      </c>
      <c r="T43" s="60" t="s">
        <v>456</v>
      </c>
      <c r="X43" s="38"/>
      <c r="Y43" s="38"/>
      <c r="Z43" s="38"/>
      <c r="AA43" s="38"/>
    </row>
    <row r="44" spans="1:27" ht="12.75" customHeight="1">
      <c r="A44" s="60">
        <v>2</v>
      </c>
      <c r="B44" s="13" t="s">
        <v>3229</v>
      </c>
      <c r="C44" s="13" t="s">
        <v>3339</v>
      </c>
      <c r="D44" s="13" t="s">
        <v>2135</v>
      </c>
      <c r="E44" s="13"/>
      <c r="F44" s="13" t="s">
        <v>2134</v>
      </c>
      <c r="G44" s="13" t="s">
        <v>2135</v>
      </c>
      <c r="H44" s="13" t="s">
        <v>3340</v>
      </c>
      <c r="I44" s="13" t="s">
        <v>3341</v>
      </c>
      <c r="J44" s="13" t="s">
        <v>481</v>
      </c>
      <c r="K44" s="60">
        <v>45</v>
      </c>
      <c r="L44" s="12">
        <v>38050</v>
      </c>
      <c r="M44" s="12">
        <v>22830</v>
      </c>
      <c r="N44" s="17">
        <v>129375</v>
      </c>
      <c r="O44" s="17">
        <f>L44+M44+N44</f>
        <v>190255</v>
      </c>
      <c r="P44" s="12">
        <v>38050</v>
      </c>
      <c r="Q44" s="12">
        <v>22830</v>
      </c>
      <c r="R44" s="17">
        <v>129375</v>
      </c>
      <c r="S44" s="17">
        <f t="shared" si="18"/>
        <v>190255</v>
      </c>
      <c r="T44" s="60" t="s">
        <v>456</v>
      </c>
      <c r="X44" s="38"/>
      <c r="Y44" s="38"/>
      <c r="Z44" s="38"/>
      <c r="AA44" s="38"/>
    </row>
    <row r="45" spans="1:27" ht="12.75" customHeight="1">
      <c r="A45" s="60">
        <v>3</v>
      </c>
      <c r="B45" s="13" t="s">
        <v>3229</v>
      </c>
      <c r="C45" s="13" t="s">
        <v>2529</v>
      </c>
      <c r="D45" s="13" t="s">
        <v>3153</v>
      </c>
      <c r="E45" s="13"/>
      <c r="F45" s="13" t="s">
        <v>2134</v>
      </c>
      <c r="G45" s="13" t="s">
        <v>2135</v>
      </c>
      <c r="H45" s="13" t="s">
        <v>3342</v>
      </c>
      <c r="I45" s="13" t="s">
        <v>3343</v>
      </c>
      <c r="J45" s="13" t="s">
        <v>3344</v>
      </c>
      <c r="K45" s="60">
        <v>30</v>
      </c>
      <c r="L45" s="12">
        <v>46454</v>
      </c>
      <c r="M45" s="12">
        <v>0</v>
      </c>
      <c r="N45" s="17">
        <v>0</v>
      </c>
      <c r="O45" s="17">
        <f>L45+M45+N45</f>
        <v>46454</v>
      </c>
      <c r="P45" s="12">
        <v>46454</v>
      </c>
      <c r="Q45" s="12">
        <v>0</v>
      </c>
      <c r="R45" s="17">
        <v>0</v>
      </c>
      <c r="S45" s="17">
        <f t="shared" si="18"/>
        <v>46454</v>
      </c>
      <c r="T45" s="60" t="s">
        <v>456</v>
      </c>
      <c r="X45" s="38"/>
      <c r="Y45" s="38"/>
      <c r="Z45" s="38"/>
      <c r="AA45" s="38"/>
    </row>
    <row r="46" spans="1:27" ht="12.75" customHeight="1">
      <c r="A46" s="380"/>
      <c r="B46" s="381"/>
      <c r="C46" s="381"/>
      <c r="D46" s="381"/>
      <c r="E46" s="381"/>
      <c r="F46" s="381"/>
      <c r="G46" s="381"/>
      <c r="H46" s="381"/>
      <c r="I46" s="381"/>
      <c r="J46" s="381"/>
      <c r="K46" s="382"/>
      <c r="L46" s="18">
        <f t="shared" ref="L46:S46" si="19">SUM(L43:L45)</f>
        <v>273307</v>
      </c>
      <c r="M46" s="18">
        <f t="shared" si="19"/>
        <v>22830</v>
      </c>
      <c r="N46" s="18">
        <f t="shared" si="19"/>
        <v>129375</v>
      </c>
      <c r="O46" s="18">
        <f t="shared" si="19"/>
        <v>425512</v>
      </c>
      <c r="P46" s="18">
        <f t="shared" si="19"/>
        <v>273307</v>
      </c>
      <c r="Q46" s="18">
        <f t="shared" si="19"/>
        <v>22830</v>
      </c>
      <c r="R46" s="18">
        <f t="shared" si="19"/>
        <v>129375</v>
      </c>
      <c r="S46" s="18">
        <f t="shared" si="19"/>
        <v>425512</v>
      </c>
      <c r="T46" s="70"/>
      <c r="X46" s="38"/>
      <c r="Y46" s="38"/>
      <c r="Z46" s="38"/>
      <c r="AA46" s="38"/>
    </row>
    <row r="47" spans="1:27" ht="36" customHeight="1">
      <c r="A47" s="407"/>
      <c r="B47" s="407"/>
      <c r="C47" s="407"/>
      <c r="D47" s="407"/>
      <c r="E47" s="407"/>
      <c r="F47" s="407"/>
      <c r="G47" s="407"/>
      <c r="H47" s="407"/>
      <c r="I47" s="407"/>
      <c r="J47" s="407"/>
      <c r="K47" s="407"/>
      <c r="L47" s="407"/>
      <c r="M47" s="407"/>
      <c r="N47" s="407"/>
      <c r="O47" s="407"/>
      <c r="P47" s="407"/>
      <c r="Q47" s="407"/>
      <c r="R47" s="407"/>
      <c r="S47" s="407"/>
      <c r="T47" s="407"/>
    </row>
    <row r="48" spans="1:27" ht="32.1" customHeight="1">
      <c r="A48" s="55" t="s">
        <v>489</v>
      </c>
      <c r="B48" s="374" t="s">
        <v>4905</v>
      </c>
      <c r="C48" s="375"/>
      <c r="D48" s="375"/>
      <c r="E48" s="375"/>
      <c r="F48" s="375"/>
      <c r="G48" s="375"/>
      <c r="H48" s="375"/>
      <c r="I48" s="375"/>
      <c r="J48" s="375"/>
      <c r="K48" s="376"/>
      <c r="L48" s="377" t="s">
        <v>450</v>
      </c>
      <c r="M48" s="377"/>
      <c r="N48" s="377"/>
      <c r="O48" s="377"/>
      <c r="P48" s="377" t="s">
        <v>2254</v>
      </c>
      <c r="Q48" s="377"/>
      <c r="R48" s="377"/>
      <c r="S48" s="377"/>
      <c r="T48" s="378" t="s">
        <v>20</v>
      </c>
    </row>
    <row r="49" spans="1:27" ht="42" customHeight="1">
      <c r="A49" s="56" t="s">
        <v>7</v>
      </c>
      <c r="B49" s="57" t="s">
        <v>29</v>
      </c>
      <c r="C49" s="57" t="s">
        <v>4</v>
      </c>
      <c r="D49" s="58" t="s">
        <v>5</v>
      </c>
      <c r="E49" s="58" t="s">
        <v>6</v>
      </c>
      <c r="F49" s="58" t="s">
        <v>8</v>
      </c>
      <c r="G49" s="58" t="s">
        <v>9</v>
      </c>
      <c r="H49" s="58" t="s">
        <v>22</v>
      </c>
      <c r="I49" s="58" t="s">
        <v>10</v>
      </c>
      <c r="J49" s="58" t="s">
        <v>11</v>
      </c>
      <c r="K49" s="56" t="s">
        <v>12</v>
      </c>
      <c r="L49" s="62" t="s">
        <v>13</v>
      </c>
      <c r="M49" s="56" t="s">
        <v>14</v>
      </c>
      <c r="N49" s="56" t="s">
        <v>27</v>
      </c>
      <c r="O49" s="56" t="s">
        <v>3</v>
      </c>
      <c r="P49" s="62" t="s">
        <v>13</v>
      </c>
      <c r="Q49" s="56" t="s">
        <v>14</v>
      </c>
      <c r="R49" s="56" t="s">
        <v>27</v>
      </c>
      <c r="S49" s="56" t="s">
        <v>3</v>
      </c>
      <c r="T49" s="379"/>
    </row>
    <row r="50" spans="1:27" ht="13.95" customHeight="1">
      <c r="A50" s="60">
        <v>1</v>
      </c>
      <c r="B50" s="13" t="s">
        <v>4906</v>
      </c>
      <c r="C50" s="13" t="s">
        <v>650</v>
      </c>
      <c r="D50" s="13" t="s">
        <v>4907</v>
      </c>
      <c r="E50" s="13" t="s">
        <v>594</v>
      </c>
      <c r="F50" s="332" t="s">
        <v>4908</v>
      </c>
      <c r="G50" s="332" t="s">
        <v>4909</v>
      </c>
      <c r="H50" s="13" t="s">
        <v>4910</v>
      </c>
      <c r="I50" s="333" t="s">
        <v>4911</v>
      </c>
      <c r="J50" s="13" t="s">
        <v>481</v>
      </c>
      <c r="K50" s="150">
        <v>123</v>
      </c>
      <c r="L50" s="17">
        <v>85000</v>
      </c>
      <c r="M50" s="17">
        <v>46000</v>
      </c>
      <c r="N50" s="17">
        <v>241000</v>
      </c>
      <c r="O50" s="17">
        <f>L50+M50+N50</f>
        <v>372000</v>
      </c>
      <c r="P50" s="17">
        <v>85000</v>
      </c>
      <c r="Q50" s="17">
        <v>46000</v>
      </c>
      <c r="R50" s="17">
        <v>241000</v>
      </c>
      <c r="S50" s="17">
        <f>P50+Q50+R50</f>
        <v>372000</v>
      </c>
      <c r="T50" s="60" t="s">
        <v>507</v>
      </c>
      <c r="U50" s="334" t="s">
        <v>4912</v>
      </c>
    </row>
    <row r="51" spans="1:27" ht="12.75" customHeight="1">
      <c r="A51" s="385"/>
      <c r="B51" s="385"/>
      <c r="C51" s="385"/>
      <c r="D51" s="385"/>
      <c r="E51" s="385"/>
      <c r="F51" s="385"/>
      <c r="G51" s="385"/>
      <c r="H51" s="385"/>
      <c r="I51" s="385"/>
      <c r="J51" s="385"/>
      <c r="K51" s="385"/>
      <c r="L51" s="18">
        <f t="shared" ref="L51:O51" si="20">SUM(L50:L50)</f>
        <v>85000</v>
      </c>
      <c r="M51" s="18">
        <f t="shared" si="20"/>
        <v>46000</v>
      </c>
      <c r="N51" s="18">
        <f t="shared" si="20"/>
        <v>241000</v>
      </c>
      <c r="O51" s="18">
        <f t="shared" si="20"/>
        <v>372000</v>
      </c>
      <c r="P51" s="18">
        <f t="shared" ref="P51:S51" si="21">SUM(P50:P50)</f>
        <v>85000</v>
      </c>
      <c r="Q51" s="18">
        <f t="shared" si="21"/>
        <v>46000</v>
      </c>
      <c r="R51" s="18">
        <f t="shared" si="21"/>
        <v>241000</v>
      </c>
      <c r="S51" s="18">
        <f t="shared" si="21"/>
        <v>372000</v>
      </c>
      <c r="T51" s="70"/>
      <c r="X51" s="38"/>
      <c r="Y51" s="38"/>
    </row>
    <row r="52" spans="1:27" ht="36" customHeight="1">
      <c r="A52" s="407"/>
      <c r="B52" s="407"/>
      <c r="C52" s="407"/>
      <c r="D52" s="407"/>
      <c r="E52" s="407"/>
      <c r="F52" s="407"/>
      <c r="G52" s="407"/>
      <c r="H52" s="407"/>
      <c r="I52" s="407"/>
      <c r="J52" s="407"/>
      <c r="K52" s="407"/>
      <c r="L52" s="407"/>
      <c r="M52" s="407"/>
      <c r="N52" s="407"/>
      <c r="O52" s="407"/>
      <c r="P52" s="407"/>
      <c r="Q52" s="407"/>
      <c r="R52" s="407"/>
      <c r="S52" s="407"/>
      <c r="T52" s="407"/>
    </row>
    <row r="53" spans="1:27" ht="31.5" customHeight="1">
      <c r="A53" s="55" t="s">
        <v>495</v>
      </c>
      <c r="B53" s="374" t="s">
        <v>5037</v>
      </c>
      <c r="C53" s="375"/>
      <c r="D53" s="375"/>
      <c r="E53" s="375"/>
      <c r="F53" s="375"/>
      <c r="G53" s="375"/>
      <c r="H53" s="375"/>
      <c r="I53" s="375"/>
      <c r="J53" s="375"/>
      <c r="K53" s="376"/>
      <c r="L53" s="377" t="s">
        <v>46</v>
      </c>
      <c r="M53" s="377"/>
      <c r="N53" s="377"/>
      <c r="O53" s="377"/>
      <c r="P53" s="377" t="s">
        <v>47</v>
      </c>
      <c r="Q53" s="377"/>
      <c r="R53" s="377"/>
      <c r="S53" s="377"/>
      <c r="T53" s="378" t="s">
        <v>20</v>
      </c>
      <c r="X53" s="38"/>
      <c r="Y53" s="38"/>
      <c r="Z53" s="38"/>
      <c r="AA53" s="38"/>
    </row>
    <row r="54" spans="1:27" ht="42" customHeight="1">
      <c r="A54" s="56" t="s">
        <v>7</v>
      </c>
      <c r="B54" s="57" t="s">
        <v>29</v>
      </c>
      <c r="C54" s="57" t="s">
        <v>4</v>
      </c>
      <c r="D54" s="58" t="s">
        <v>5</v>
      </c>
      <c r="E54" s="58" t="s">
        <v>6</v>
      </c>
      <c r="F54" s="58" t="s">
        <v>8</v>
      </c>
      <c r="G54" s="58" t="s">
        <v>9</v>
      </c>
      <c r="H54" s="58" t="s">
        <v>22</v>
      </c>
      <c r="I54" s="58" t="s">
        <v>10</v>
      </c>
      <c r="J54" s="58" t="s">
        <v>11</v>
      </c>
      <c r="K54" s="56" t="s">
        <v>12</v>
      </c>
      <c r="L54" s="62" t="s">
        <v>13</v>
      </c>
      <c r="M54" s="56" t="s">
        <v>14</v>
      </c>
      <c r="N54" s="56" t="s">
        <v>27</v>
      </c>
      <c r="O54" s="56" t="s">
        <v>15</v>
      </c>
      <c r="P54" s="62" t="s">
        <v>13</v>
      </c>
      <c r="Q54" s="56" t="s">
        <v>14</v>
      </c>
      <c r="R54" s="56" t="s">
        <v>27</v>
      </c>
      <c r="S54" s="56" t="s">
        <v>3</v>
      </c>
      <c r="T54" s="379"/>
      <c r="X54" s="38"/>
      <c r="Y54" s="38"/>
      <c r="Z54" s="38"/>
      <c r="AA54" s="38"/>
    </row>
    <row r="55" spans="1:27" ht="12.75" customHeight="1">
      <c r="A55" s="60">
        <v>1</v>
      </c>
      <c r="B55" s="13" t="s">
        <v>5037</v>
      </c>
      <c r="C55" s="13" t="s">
        <v>5038</v>
      </c>
      <c r="D55" s="13" t="s">
        <v>5039</v>
      </c>
      <c r="E55" s="13" t="s">
        <v>414</v>
      </c>
      <c r="F55" s="13" t="s">
        <v>1142</v>
      </c>
      <c r="G55" s="13" t="s">
        <v>1143</v>
      </c>
      <c r="H55" s="13" t="s">
        <v>5040</v>
      </c>
      <c r="I55" s="13" t="s">
        <v>5041</v>
      </c>
      <c r="J55" s="13" t="s">
        <v>654</v>
      </c>
      <c r="K55" s="60">
        <v>330</v>
      </c>
      <c r="L55" s="12">
        <v>1300000</v>
      </c>
      <c r="M55" s="12">
        <v>0</v>
      </c>
      <c r="N55" s="12">
        <v>0</v>
      </c>
      <c r="O55" s="17">
        <f>L55+M55+N55</f>
        <v>1300000</v>
      </c>
      <c r="P55" s="12">
        <v>1300000</v>
      </c>
      <c r="Q55" s="12">
        <v>0</v>
      </c>
      <c r="R55" s="17">
        <v>0</v>
      </c>
      <c r="S55" s="17">
        <f t="shared" ref="S55:S57" si="22">P55+Q55+R55</f>
        <v>1300000</v>
      </c>
      <c r="T55" s="60" t="s">
        <v>507</v>
      </c>
      <c r="X55" s="38"/>
      <c r="Y55" s="38"/>
      <c r="Z55" s="38"/>
      <c r="AA55" s="38"/>
    </row>
    <row r="56" spans="1:27" ht="12.75" customHeight="1">
      <c r="A56" s="60">
        <v>2</v>
      </c>
      <c r="B56" s="13" t="s">
        <v>5037</v>
      </c>
      <c r="C56" s="13" t="s">
        <v>5042</v>
      </c>
      <c r="D56" s="13" t="s">
        <v>5043</v>
      </c>
      <c r="E56" s="13" t="s">
        <v>19</v>
      </c>
      <c r="F56" s="13" t="s">
        <v>4045</v>
      </c>
      <c r="G56" s="13" t="s">
        <v>4046</v>
      </c>
      <c r="H56" s="13" t="s">
        <v>5044</v>
      </c>
      <c r="I56" s="13">
        <v>94813298</v>
      </c>
      <c r="J56" s="13" t="s">
        <v>654</v>
      </c>
      <c r="K56" s="60" t="s">
        <v>5045</v>
      </c>
      <c r="L56" s="12">
        <v>700000</v>
      </c>
      <c r="M56" s="12">
        <v>0</v>
      </c>
      <c r="N56" s="12">
        <v>0</v>
      </c>
      <c r="O56" s="17">
        <f>L56+M56+N56</f>
        <v>700000</v>
      </c>
      <c r="P56" s="12">
        <v>700000</v>
      </c>
      <c r="Q56" s="12">
        <v>0</v>
      </c>
      <c r="R56" s="17">
        <v>0</v>
      </c>
      <c r="S56" s="17">
        <f t="shared" si="22"/>
        <v>700000</v>
      </c>
      <c r="T56" s="60" t="s">
        <v>507</v>
      </c>
      <c r="X56" s="38"/>
      <c r="Y56" s="38"/>
      <c r="Z56" s="38"/>
      <c r="AA56" s="38"/>
    </row>
    <row r="57" spans="1:27" ht="12.75" customHeight="1">
      <c r="A57" s="60">
        <v>3</v>
      </c>
      <c r="B57" s="13" t="s">
        <v>5037</v>
      </c>
      <c r="C57" s="13" t="s">
        <v>5046</v>
      </c>
      <c r="D57" s="13" t="s">
        <v>5043</v>
      </c>
      <c r="E57" s="13" t="s">
        <v>19</v>
      </c>
      <c r="F57" s="13" t="s">
        <v>4045</v>
      </c>
      <c r="G57" s="13" t="s">
        <v>4046</v>
      </c>
      <c r="H57" s="13" t="s">
        <v>5047</v>
      </c>
      <c r="I57" s="13">
        <v>94813295</v>
      </c>
      <c r="J57" s="13" t="s">
        <v>654</v>
      </c>
      <c r="K57" s="60" t="s">
        <v>5048</v>
      </c>
      <c r="L57" s="12">
        <v>450000</v>
      </c>
      <c r="M57" s="12">
        <v>0</v>
      </c>
      <c r="N57" s="12">
        <v>0</v>
      </c>
      <c r="O57" s="17">
        <f>L57+M57+N57</f>
        <v>450000</v>
      </c>
      <c r="P57" s="12">
        <v>450000</v>
      </c>
      <c r="Q57" s="12">
        <v>0</v>
      </c>
      <c r="R57" s="17">
        <v>0</v>
      </c>
      <c r="S57" s="17">
        <f t="shared" si="22"/>
        <v>450000</v>
      </c>
      <c r="T57" s="60" t="s">
        <v>507</v>
      </c>
      <c r="X57" s="38"/>
      <c r="Y57" s="38"/>
      <c r="Z57" s="38"/>
      <c r="AA57" s="38"/>
    </row>
    <row r="58" spans="1:27" ht="12.75" customHeight="1">
      <c r="A58" s="380"/>
      <c r="B58" s="381"/>
      <c r="C58" s="381"/>
      <c r="D58" s="381"/>
      <c r="E58" s="381"/>
      <c r="F58" s="381"/>
      <c r="G58" s="381"/>
      <c r="H58" s="381"/>
      <c r="I58" s="381"/>
      <c r="J58" s="381"/>
      <c r="K58" s="382"/>
      <c r="L58" s="18">
        <f t="shared" ref="L58:S58" si="23">SUM(L55:L57)</f>
        <v>2450000</v>
      </c>
      <c r="M58" s="18">
        <f t="shared" si="23"/>
        <v>0</v>
      </c>
      <c r="N58" s="18">
        <f t="shared" si="23"/>
        <v>0</v>
      </c>
      <c r="O58" s="18">
        <f t="shared" si="23"/>
        <v>2450000</v>
      </c>
      <c r="P58" s="18">
        <f t="shared" si="23"/>
        <v>2450000</v>
      </c>
      <c r="Q58" s="18">
        <f t="shared" si="23"/>
        <v>0</v>
      </c>
      <c r="R58" s="18">
        <f t="shared" si="23"/>
        <v>0</v>
      </c>
      <c r="S58" s="18">
        <f t="shared" si="23"/>
        <v>2450000</v>
      </c>
      <c r="T58" s="70"/>
      <c r="X58" s="38"/>
      <c r="Y58" s="38"/>
      <c r="Z58" s="38"/>
      <c r="AA58" s="38"/>
    </row>
    <row r="59" spans="1:27" ht="36" customHeight="1">
      <c r="A59" s="407"/>
      <c r="B59" s="407"/>
      <c r="C59" s="407"/>
      <c r="D59" s="407"/>
      <c r="E59" s="407"/>
      <c r="F59" s="407"/>
      <c r="G59" s="407"/>
      <c r="H59" s="407"/>
      <c r="I59" s="407"/>
      <c r="J59" s="407"/>
      <c r="K59" s="407"/>
      <c r="L59" s="407"/>
      <c r="M59" s="407"/>
      <c r="N59" s="407"/>
      <c r="O59" s="407"/>
      <c r="P59" s="407"/>
      <c r="Q59" s="407"/>
      <c r="R59" s="407"/>
      <c r="S59" s="407"/>
      <c r="T59" s="407"/>
    </row>
    <row r="60" spans="1:27" s="44" customFormat="1" ht="12.75" customHeight="1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25"/>
      <c r="L60" s="26"/>
      <c r="M60" s="26"/>
      <c r="N60" s="26"/>
      <c r="O60" s="26"/>
      <c r="P60" s="26"/>
      <c r="Q60" s="26"/>
      <c r="R60" s="26"/>
      <c r="S60" s="26"/>
      <c r="T60" s="14"/>
    </row>
    <row r="61" spans="1:27" s="44" customFormat="1" ht="12.75" customHeight="1">
      <c r="A61" s="14"/>
      <c r="B61" s="15"/>
      <c r="C61" s="15"/>
      <c r="D61" s="15"/>
      <c r="E61" s="15"/>
      <c r="F61" s="15"/>
      <c r="G61" s="15"/>
      <c r="H61" s="15"/>
      <c r="I61" s="15"/>
      <c r="J61" s="15"/>
      <c r="K61" s="25"/>
      <c r="L61" s="26"/>
      <c r="M61" s="26"/>
      <c r="N61" s="26"/>
      <c r="O61" s="26"/>
      <c r="P61" s="26"/>
      <c r="Q61" s="26"/>
      <c r="R61" s="26"/>
      <c r="S61" s="26"/>
      <c r="T61" s="14"/>
    </row>
    <row r="62" spans="1:27" s="44" customFormat="1" ht="12.75" customHeight="1">
      <c r="B62" s="43" t="s">
        <v>38</v>
      </c>
      <c r="C62" s="45"/>
      <c r="D62" s="45"/>
      <c r="E62" s="45"/>
      <c r="F62" s="45"/>
      <c r="G62" s="45"/>
      <c r="H62" s="46">
        <f>O1</f>
        <v>12093680</v>
      </c>
      <c r="I62" s="45" t="s">
        <v>21</v>
      </c>
      <c r="J62" s="45"/>
      <c r="K62" s="47"/>
      <c r="L62" s="48"/>
      <c r="M62" s="48"/>
      <c r="N62" s="48"/>
      <c r="O62" s="48"/>
      <c r="P62" s="48"/>
      <c r="Q62" s="48"/>
      <c r="R62" s="48"/>
      <c r="S62" s="48"/>
    </row>
    <row r="63" spans="1:27" s="44" customFormat="1" ht="12.75" customHeight="1">
      <c r="B63" s="45"/>
      <c r="C63" s="45"/>
      <c r="D63" s="45"/>
      <c r="E63" s="45"/>
      <c r="F63" s="45"/>
      <c r="G63" s="45"/>
      <c r="H63" s="46"/>
      <c r="I63" s="45"/>
      <c r="J63" s="45"/>
      <c r="K63" s="47"/>
      <c r="L63" s="48"/>
      <c r="M63" s="48"/>
      <c r="N63" s="48"/>
      <c r="O63" s="48"/>
      <c r="P63" s="48"/>
      <c r="Q63" s="48"/>
      <c r="R63" s="48"/>
      <c r="S63" s="48"/>
    </row>
    <row r="64" spans="1:27" s="44" customFormat="1" ht="12.75" customHeight="1">
      <c r="B64" s="45"/>
      <c r="C64" s="45"/>
      <c r="D64" s="45"/>
      <c r="E64" s="45"/>
      <c r="F64" s="45"/>
      <c r="G64" s="45"/>
      <c r="H64" s="46"/>
      <c r="I64" s="45"/>
      <c r="J64" s="45"/>
      <c r="K64" s="47"/>
      <c r="L64" s="48"/>
      <c r="M64" s="48"/>
      <c r="N64" s="48"/>
      <c r="O64" s="48"/>
      <c r="P64" s="48"/>
      <c r="Q64" s="48"/>
      <c r="R64" s="48"/>
      <c r="S64" s="48"/>
    </row>
    <row r="65" spans="1:20" s="44" customFormat="1" ht="12.75" customHeight="1">
      <c r="B65" s="43" t="s">
        <v>39</v>
      </c>
      <c r="C65" s="45"/>
      <c r="D65" s="45"/>
      <c r="E65" s="45"/>
      <c r="F65" s="45"/>
      <c r="G65" s="45"/>
      <c r="H65" s="46">
        <f>S1</f>
        <v>12093680</v>
      </c>
      <c r="I65" s="45" t="s">
        <v>21</v>
      </c>
      <c r="J65" s="45"/>
      <c r="K65" s="47"/>
      <c r="L65" s="48"/>
      <c r="M65" s="48"/>
      <c r="N65" s="48"/>
      <c r="O65" s="48"/>
      <c r="P65" s="48"/>
      <c r="Q65" s="48"/>
      <c r="R65" s="48"/>
      <c r="S65" s="48"/>
    </row>
    <row r="66" spans="1:20" s="44" customFormat="1" ht="12.75" customHeight="1">
      <c r="B66" s="45"/>
      <c r="C66" s="45"/>
      <c r="D66" s="45"/>
      <c r="E66" s="45"/>
      <c r="F66" s="45"/>
      <c r="G66" s="45"/>
      <c r="H66" s="46"/>
      <c r="I66" s="45"/>
      <c r="J66" s="45"/>
      <c r="K66" s="47"/>
      <c r="L66" s="48"/>
      <c r="M66" s="48"/>
      <c r="N66" s="48"/>
      <c r="O66" s="48"/>
      <c r="P66" s="48"/>
      <c r="Q66" s="48"/>
      <c r="R66" s="48"/>
      <c r="S66" s="48"/>
    </row>
    <row r="67" spans="1:20" ht="12.75" customHeight="1">
      <c r="A67" s="44"/>
      <c r="B67" s="45"/>
      <c r="C67" s="45"/>
      <c r="D67" s="45"/>
      <c r="E67" s="45"/>
      <c r="F67" s="45"/>
      <c r="G67" s="45"/>
      <c r="H67" s="46"/>
      <c r="I67" s="45"/>
      <c r="J67" s="45"/>
      <c r="K67" s="47"/>
      <c r="L67" s="48"/>
      <c r="M67" s="48"/>
      <c r="N67" s="48"/>
      <c r="O67" s="48"/>
      <c r="P67" s="48"/>
      <c r="Q67" s="48"/>
      <c r="R67" s="48"/>
      <c r="S67" s="48"/>
      <c r="T67" s="44"/>
    </row>
    <row r="68" spans="1:20" ht="12.75" customHeight="1">
      <c r="A68" s="44"/>
      <c r="B68" s="43" t="s">
        <v>30</v>
      </c>
      <c r="C68" s="45"/>
      <c r="D68" s="45"/>
      <c r="E68" s="45"/>
      <c r="F68" s="45"/>
      <c r="G68" s="45"/>
      <c r="H68" s="46">
        <f>O1+S1</f>
        <v>24187360</v>
      </c>
      <c r="I68" s="45" t="s">
        <v>21</v>
      </c>
      <c r="J68" s="45"/>
      <c r="K68" s="47"/>
      <c r="L68" s="48"/>
      <c r="M68" s="48"/>
      <c r="N68" s="48"/>
      <c r="O68" s="48"/>
      <c r="P68" s="48"/>
      <c r="Q68" s="48"/>
      <c r="R68" s="48"/>
      <c r="S68" s="48"/>
      <c r="T68" s="44"/>
    </row>
    <row r="69" spans="1:20" ht="12.75" customHeight="1">
      <c r="H69" s="14"/>
      <c r="K69" s="25"/>
      <c r="L69" s="26"/>
      <c r="M69" s="26"/>
      <c r="N69" s="26"/>
      <c r="O69" s="26"/>
      <c r="P69" s="26"/>
      <c r="Q69" s="26"/>
      <c r="R69" s="26"/>
      <c r="S69" s="26"/>
    </row>
    <row r="70" spans="1:20" ht="12.75" customHeight="1">
      <c r="H70" s="14"/>
      <c r="K70" s="25"/>
      <c r="L70" s="26"/>
      <c r="M70" s="26"/>
      <c r="N70" s="26"/>
      <c r="O70" s="26"/>
      <c r="P70" s="26"/>
      <c r="Q70" s="26"/>
      <c r="R70" s="26"/>
      <c r="S70" s="26"/>
    </row>
    <row r="71" spans="1:20" ht="12.75" customHeight="1">
      <c r="H71" s="14"/>
      <c r="K71" s="25"/>
      <c r="L71" s="26"/>
      <c r="M71" s="26"/>
      <c r="N71" s="26"/>
      <c r="O71" s="26"/>
      <c r="P71" s="26"/>
      <c r="Q71" s="26"/>
      <c r="R71" s="26"/>
      <c r="S71" s="26"/>
    </row>
    <row r="72" spans="1:20" ht="12.75" customHeight="1">
      <c r="H72" s="14"/>
      <c r="K72" s="25"/>
      <c r="L72" s="26"/>
      <c r="M72" s="26"/>
      <c r="N72" s="26"/>
      <c r="O72" s="26"/>
      <c r="P72" s="26"/>
      <c r="Q72" s="26"/>
      <c r="R72" s="26"/>
      <c r="S72" s="26"/>
    </row>
    <row r="73" spans="1:20" ht="12.75" customHeight="1">
      <c r="K73" s="25"/>
      <c r="L73" s="26"/>
      <c r="M73" s="26"/>
      <c r="N73" s="26"/>
      <c r="O73" s="26"/>
      <c r="P73" s="26"/>
      <c r="Q73" s="26"/>
      <c r="R73" s="26"/>
      <c r="S73" s="26"/>
    </row>
    <row r="74" spans="1:20" ht="12.75" customHeight="1">
      <c r="K74" s="25"/>
      <c r="L74" s="26"/>
      <c r="M74" s="26"/>
      <c r="N74" s="26"/>
      <c r="O74" s="26"/>
      <c r="P74" s="26"/>
      <c r="Q74" s="26"/>
      <c r="R74" s="26"/>
      <c r="S74" s="26"/>
    </row>
    <row r="75" spans="1:20" ht="12.75" customHeight="1">
      <c r="K75" s="15"/>
      <c r="L75" s="27"/>
      <c r="M75" s="27"/>
      <c r="N75" s="27"/>
      <c r="O75" s="27"/>
      <c r="P75" s="27"/>
      <c r="Q75" s="27"/>
      <c r="R75" s="27"/>
      <c r="S75" s="27"/>
    </row>
    <row r="76" spans="1:20" ht="12.75" customHeight="1">
      <c r="K76" s="15"/>
      <c r="L76" s="26"/>
      <c r="M76" s="26"/>
      <c r="N76" s="26"/>
      <c r="O76" s="26"/>
      <c r="P76" s="26"/>
      <c r="Q76" s="26"/>
      <c r="R76" s="26"/>
      <c r="S76" s="26"/>
    </row>
    <row r="77" spans="1:20" ht="12.75" customHeight="1">
      <c r="K77" s="15"/>
      <c r="L77" s="26"/>
      <c r="M77" s="26"/>
      <c r="N77" s="26"/>
      <c r="O77" s="26"/>
      <c r="P77" s="26"/>
      <c r="Q77" s="26"/>
      <c r="R77" s="26"/>
      <c r="S77" s="26"/>
    </row>
    <row r="78" spans="1:20" ht="12.75" customHeight="1">
      <c r="K78" s="15"/>
      <c r="L78" s="26"/>
      <c r="M78" s="26"/>
      <c r="N78" s="26"/>
      <c r="O78" s="26"/>
      <c r="P78" s="26"/>
      <c r="Q78" s="26"/>
      <c r="R78" s="26"/>
      <c r="S78" s="26"/>
    </row>
    <row r="79" spans="1:20" ht="12.75" customHeight="1">
      <c r="K79" s="15"/>
      <c r="L79" s="26"/>
      <c r="M79" s="26"/>
      <c r="N79" s="26"/>
      <c r="O79" s="26"/>
      <c r="P79" s="26"/>
      <c r="Q79" s="26"/>
      <c r="R79" s="26"/>
      <c r="S79" s="26"/>
    </row>
    <row r="80" spans="1:20" ht="12.75" customHeight="1">
      <c r="K80" s="15"/>
      <c r="L80" s="26"/>
      <c r="M80" s="26"/>
      <c r="N80" s="26"/>
      <c r="O80" s="26"/>
      <c r="P80" s="26"/>
      <c r="Q80" s="26"/>
      <c r="R80" s="26"/>
      <c r="S80" s="26"/>
    </row>
    <row r="81" spans="11:19" ht="12.75" customHeight="1">
      <c r="K81" s="15"/>
      <c r="L81" s="26"/>
      <c r="M81" s="26"/>
      <c r="N81" s="26"/>
      <c r="O81" s="26"/>
      <c r="P81" s="26"/>
      <c r="Q81" s="26"/>
      <c r="R81" s="26"/>
      <c r="S81" s="26"/>
    </row>
    <row r="82" spans="11:19" ht="12.75" customHeight="1">
      <c r="K82" s="15"/>
      <c r="L82" s="26"/>
      <c r="M82" s="26"/>
      <c r="N82" s="26"/>
      <c r="O82" s="26"/>
      <c r="P82" s="26"/>
      <c r="Q82" s="26"/>
      <c r="R82" s="26"/>
      <c r="S82" s="26"/>
    </row>
    <row r="83" spans="11:19" ht="12.75" customHeight="1">
      <c r="K83" s="15"/>
      <c r="L83" s="26"/>
      <c r="M83" s="26"/>
      <c r="N83" s="26"/>
      <c r="O83" s="26"/>
      <c r="P83" s="26"/>
      <c r="Q83" s="26"/>
      <c r="R83" s="26"/>
      <c r="S83" s="26"/>
    </row>
    <row r="84" spans="11:19" ht="12.75" customHeight="1">
      <c r="K84" s="15"/>
      <c r="L84" s="26"/>
      <c r="M84" s="26"/>
      <c r="N84" s="26"/>
      <c r="O84" s="26"/>
      <c r="P84" s="26"/>
      <c r="Q84" s="26"/>
      <c r="R84" s="26"/>
      <c r="S84" s="26"/>
    </row>
    <row r="85" spans="11:19" ht="12.75" customHeight="1">
      <c r="K85" s="15"/>
      <c r="L85" s="26"/>
      <c r="M85" s="26"/>
      <c r="N85" s="26"/>
      <c r="O85" s="26"/>
      <c r="P85" s="26"/>
      <c r="Q85" s="26"/>
      <c r="R85" s="26"/>
      <c r="S85" s="26"/>
    </row>
    <row r="86" spans="11:19" ht="12.75" customHeight="1">
      <c r="K86" s="15"/>
      <c r="L86" s="26"/>
      <c r="M86" s="26"/>
      <c r="N86" s="26"/>
      <c r="O86" s="26"/>
      <c r="P86" s="26"/>
      <c r="Q86" s="26"/>
      <c r="R86" s="26"/>
      <c r="S86" s="26"/>
    </row>
    <row r="87" spans="11:19" ht="12.75" customHeight="1">
      <c r="K87" s="15"/>
      <c r="L87" s="26"/>
      <c r="M87" s="26"/>
      <c r="N87" s="26"/>
      <c r="O87" s="26"/>
      <c r="P87" s="26"/>
      <c r="Q87" s="26"/>
      <c r="R87" s="26"/>
      <c r="S87" s="26"/>
    </row>
    <row r="88" spans="11:19" ht="12.75" customHeight="1">
      <c r="K88" s="15"/>
      <c r="L88" s="26"/>
      <c r="M88" s="26"/>
      <c r="N88" s="26"/>
      <c r="O88" s="26"/>
      <c r="P88" s="26"/>
      <c r="Q88" s="26"/>
      <c r="R88" s="26"/>
      <c r="S88" s="26"/>
    </row>
    <row r="89" spans="11:19" ht="12.75" customHeight="1">
      <c r="K89" s="15"/>
      <c r="L89" s="26"/>
      <c r="M89" s="26"/>
      <c r="N89" s="26"/>
      <c r="O89" s="26"/>
      <c r="P89" s="26"/>
      <c r="Q89" s="26"/>
      <c r="R89" s="26"/>
      <c r="S89" s="26"/>
    </row>
    <row r="90" spans="11:19" ht="12.75" customHeight="1">
      <c r="K90" s="15"/>
      <c r="L90" s="26"/>
      <c r="M90" s="26"/>
      <c r="N90" s="26"/>
      <c r="O90" s="26"/>
      <c r="P90" s="26"/>
      <c r="Q90" s="26"/>
      <c r="R90" s="26"/>
      <c r="S90" s="26"/>
    </row>
    <row r="91" spans="11:19" ht="12.75" customHeight="1">
      <c r="K91" s="15"/>
      <c r="L91" s="26"/>
      <c r="M91" s="26"/>
      <c r="N91" s="26"/>
      <c r="O91" s="26"/>
      <c r="P91" s="26"/>
      <c r="Q91" s="26"/>
      <c r="R91" s="26"/>
      <c r="S91" s="26"/>
    </row>
    <row r="92" spans="11:19" ht="12.75" customHeight="1">
      <c r="K92" s="15"/>
      <c r="L92" s="26"/>
      <c r="M92" s="26"/>
      <c r="N92" s="26"/>
      <c r="O92" s="26"/>
      <c r="P92" s="26"/>
      <c r="Q92" s="26"/>
      <c r="R92" s="26"/>
      <c r="S92" s="26"/>
    </row>
    <row r="93" spans="11:19" ht="12.75" customHeight="1">
      <c r="K93" s="15"/>
      <c r="L93" s="26"/>
      <c r="M93" s="26"/>
      <c r="N93" s="26"/>
      <c r="O93" s="26"/>
      <c r="P93" s="26"/>
      <c r="Q93" s="26"/>
      <c r="R93" s="26"/>
      <c r="S93" s="26"/>
    </row>
    <row r="94" spans="11:19" ht="12.75" customHeight="1">
      <c r="K94" s="15"/>
      <c r="L94" s="26"/>
      <c r="M94" s="26"/>
      <c r="N94" s="26"/>
      <c r="O94" s="26"/>
      <c r="P94" s="26"/>
      <c r="Q94" s="26"/>
      <c r="R94" s="26"/>
      <c r="S94" s="26"/>
    </row>
    <row r="95" spans="11:19" ht="12.75" customHeight="1">
      <c r="K95" s="15"/>
      <c r="L95" s="26"/>
      <c r="M95" s="26"/>
      <c r="N95" s="26"/>
      <c r="O95" s="26"/>
      <c r="P95" s="26"/>
      <c r="Q95" s="26"/>
      <c r="R95" s="26"/>
      <c r="S95" s="26"/>
    </row>
    <row r="96" spans="11:19" ht="12.75" customHeight="1">
      <c r="K96" s="15"/>
      <c r="L96" s="26"/>
      <c r="M96" s="26"/>
      <c r="N96" s="26"/>
      <c r="O96" s="26"/>
      <c r="P96" s="26"/>
      <c r="Q96" s="26"/>
      <c r="R96" s="26"/>
      <c r="S96" s="26"/>
    </row>
    <row r="97" spans="11:19" ht="12.75" customHeight="1">
      <c r="K97" s="15"/>
      <c r="L97" s="26"/>
      <c r="M97" s="26"/>
      <c r="N97" s="26"/>
      <c r="O97" s="26"/>
      <c r="P97" s="26"/>
      <c r="Q97" s="26"/>
      <c r="R97" s="26"/>
      <c r="S97" s="26"/>
    </row>
    <row r="98" spans="11:19" ht="12.75" customHeight="1">
      <c r="K98" s="15"/>
      <c r="L98" s="26"/>
      <c r="M98" s="26"/>
      <c r="N98" s="26"/>
      <c r="O98" s="26"/>
      <c r="P98" s="26"/>
      <c r="Q98" s="26"/>
      <c r="R98" s="26"/>
      <c r="S98" s="26"/>
    </row>
    <row r="99" spans="11:19" ht="12.75" customHeight="1">
      <c r="K99" s="15"/>
      <c r="L99" s="26"/>
      <c r="M99" s="26"/>
      <c r="N99" s="26"/>
      <c r="O99" s="26"/>
      <c r="P99" s="26"/>
      <c r="Q99" s="26"/>
      <c r="R99" s="26"/>
      <c r="S99" s="26"/>
    </row>
    <row r="100" spans="11:19" ht="12.75" customHeight="1">
      <c r="K100" s="15"/>
      <c r="L100" s="26"/>
      <c r="M100" s="26"/>
      <c r="N100" s="26"/>
      <c r="O100" s="26"/>
      <c r="P100" s="26"/>
      <c r="Q100" s="26"/>
      <c r="R100" s="26"/>
      <c r="S100" s="26"/>
    </row>
    <row r="101" spans="11:19" ht="12.75" customHeight="1">
      <c r="K101" s="15"/>
      <c r="L101" s="26"/>
      <c r="M101" s="26"/>
      <c r="N101" s="26"/>
      <c r="O101" s="26"/>
      <c r="P101" s="26"/>
      <c r="Q101" s="26"/>
      <c r="R101" s="26"/>
      <c r="S101" s="26"/>
    </row>
    <row r="102" spans="11:19" ht="12.75" customHeight="1">
      <c r="K102" s="15"/>
      <c r="L102" s="26"/>
      <c r="M102" s="26"/>
      <c r="N102" s="26"/>
      <c r="O102" s="26"/>
      <c r="P102" s="26"/>
      <c r="Q102" s="26"/>
      <c r="R102" s="26"/>
      <c r="S102" s="26"/>
    </row>
    <row r="103" spans="11:19" ht="12.75" customHeight="1">
      <c r="K103" s="15"/>
      <c r="L103" s="26"/>
      <c r="M103" s="26"/>
      <c r="N103" s="26"/>
      <c r="O103" s="26"/>
      <c r="P103" s="26"/>
      <c r="Q103" s="26"/>
      <c r="R103" s="26"/>
      <c r="S103" s="26"/>
    </row>
    <row r="104" spans="11:19" ht="12.75" customHeight="1">
      <c r="K104" s="15"/>
      <c r="L104" s="26"/>
      <c r="M104" s="26"/>
      <c r="N104" s="26"/>
      <c r="O104" s="26"/>
      <c r="P104" s="26"/>
      <c r="Q104" s="26"/>
      <c r="R104" s="26"/>
      <c r="S104" s="26"/>
    </row>
    <row r="105" spans="11:19" ht="12.75" customHeight="1">
      <c r="K105" s="15"/>
      <c r="L105" s="26"/>
      <c r="M105" s="26"/>
      <c r="N105" s="26"/>
      <c r="O105" s="26"/>
      <c r="P105" s="26"/>
      <c r="Q105" s="26"/>
      <c r="R105" s="26"/>
      <c r="S105" s="26"/>
    </row>
    <row r="106" spans="11:19" ht="12.75" customHeight="1">
      <c r="K106" s="15"/>
      <c r="L106" s="26"/>
      <c r="M106" s="26"/>
      <c r="N106" s="26"/>
      <c r="O106" s="26"/>
      <c r="P106" s="26"/>
      <c r="Q106" s="26"/>
      <c r="R106" s="26"/>
      <c r="S106" s="26"/>
    </row>
    <row r="107" spans="11:19" ht="12.75" customHeight="1">
      <c r="K107" s="15"/>
      <c r="L107" s="26"/>
      <c r="M107" s="26"/>
      <c r="N107" s="26"/>
      <c r="O107" s="26"/>
      <c r="P107" s="26"/>
      <c r="Q107" s="26"/>
      <c r="R107" s="26"/>
      <c r="S107" s="26"/>
    </row>
    <row r="108" spans="11:19" ht="12.75" customHeight="1">
      <c r="K108" s="15"/>
      <c r="L108" s="26"/>
      <c r="M108" s="26"/>
      <c r="N108" s="26"/>
      <c r="O108" s="26"/>
      <c r="P108" s="26"/>
      <c r="Q108" s="26"/>
      <c r="R108" s="26"/>
      <c r="S108" s="26"/>
    </row>
    <row r="109" spans="11:19" ht="12.75" customHeight="1">
      <c r="K109" s="15"/>
      <c r="L109" s="26"/>
      <c r="M109" s="26"/>
      <c r="N109" s="26"/>
      <c r="O109" s="26"/>
      <c r="P109" s="26"/>
      <c r="Q109" s="26"/>
      <c r="R109" s="26"/>
      <c r="S109" s="26"/>
    </row>
    <row r="110" spans="11:19" ht="12.75" customHeight="1">
      <c r="K110" s="15"/>
      <c r="L110" s="26"/>
      <c r="M110" s="26"/>
      <c r="N110" s="26"/>
      <c r="O110" s="26"/>
      <c r="P110" s="26"/>
      <c r="Q110" s="26"/>
      <c r="R110" s="26"/>
      <c r="S110" s="26"/>
    </row>
    <row r="111" spans="11:19" ht="12.75" customHeight="1">
      <c r="K111" s="15"/>
      <c r="L111" s="26"/>
      <c r="M111" s="26"/>
      <c r="N111" s="26"/>
      <c r="O111" s="26"/>
      <c r="P111" s="26"/>
      <c r="Q111" s="26"/>
      <c r="R111" s="26"/>
      <c r="S111" s="26"/>
    </row>
    <row r="112" spans="11:19" ht="12.75" customHeight="1">
      <c r="K112" s="15"/>
      <c r="L112" s="26"/>
      <c r="M112" s="26"/>
      <c r="N112" s="26"/>
      <c r="O112" s="26"/>
      <c r="P112" s="26"/>
      <c r="Q112" s="26"/>
      <c r="R112" s="26"/>
      <c r="S112" s="26"/>
    </row>
    <row r="113" spans="11:19" ht="12.75" customHeight="1">
      <c r="K113" s="15"/>
      <c r="L113" s="26"/>
      <c r="M113" s="26"/>
      <c r="N113" s="26"/>
      <c r="O113" s="26"/>
      <c r="P113" s="26"/>
      <c r="Q113" s="26"/>
      <c r="R113" s="26"/>
      <c r="S113" s="26"/>
    </row>
    <row r="114" spans="11:19" ht="12.75" customHeight="1">
      <c r="K114" s="15"/>
      <c r="L114" s="26"/>
      <c r="M114" s="26"/>
      <c r="N114" s="26"/>
      <c r="O114" s="26"/>
      <c r="P114" s="26"/>
      <c r="Q114" s="26"/>
      <c r="R114" s="26"/>
      <c r="S114" s="26"/>
    </row>
    <row r="115" spans="11:19" ht="12.75" customHeight="1">
      <c r="K115" s="15"/>
      <c r="L115" s="26"/>
      <c r="M115" s="26"/>
      <c r="N115" s="26"/>
      <c r="O115" s="26"/>
      <c r="P115" s="26"/>
      <c r="Q115" s="26"/>
      <c r="R115" s="26"/>
      <c r="S115" s="26"/>
    </row>
    <row r="116" spans="11:19" ht="12.75" customHeight="1">
      <c r="K116" s="15"/>
      <c r="L116" s="26"/>
      <c r="M116" s="26"/>
      <c r="N116" s="26"/>
      <c r="O116" s="26"/>
      <c r="P116" s="26"/>
      <c r="Q116" s="26"/>
      <c r="R116" s="26"/>
      <c r="S116" s="26"/>
    </row>
    <row r="117" spans="11:19" ht="12.75" customHeight="1">
      <c r="K117" s="15"/>
      <c r="L117" s="26"/>
      <c r="M117" s="26"/>
      <c r="N117" s="26"/>
      <c r="O117" s="26"/>
      <c r="P117" s="26"/>
      <c r="Q117" s="26"/>
      <c r="R117" s="26"/>
      <c r="S117" s="26"/>
    </row>
    <row r="118" spans="11:19" ht="12.75" customHeight="1">
      <c r="K118" s="15"/>
      <c r="L118" s="26"/>
      <c r="M118" s="26"/>
      <c r="N118" s="26"/>
      <c r="O118" s="26"/>
      <c r="P118" s="26"/>
      <c r="Q118" s="26"/>
      <c r="R118" s="26"/>
      <c r="S118" s="26"/>
    </row>
    <row r="119" spans="11:19" ht="12.75" customHeight="1">
      <c r="K119" s="15"/>
      <c r="L119" s="26"/>
      <c r="M119" s="26"/>
      <c r="N119" s="26"/>
      <c r="O119" s="26"/>
      <c r="P119" s="26"/>
      <c r="Q119" s="26"/>
      <c r="R119" s="26"/>
      <c r="S119" s="26"/>
    </row>
    <row r="120" spans="11:19" ht="12.75" customHeight="1">
      <c r="K120" s="15"/>
      <c r="L120" s="26"/>
      <c r="M120" s="26"/>
      <c r="N120" s="26"/>
      <c r="O120" s="26"/>
      <c r="P120" s="26"/>
      <c r="Q120" s="26"/>
      <c r="R120" s="26"/>
      <c r="S120" s="26"/>
    </row>
    <row r="121" spans="11:19" ht="12.75" customHeight="1">
      <c r="K121" s="15"/>
      <c r="L121" s="26"/>
      <c r="M121" s="26"/>
      <c r="N121" s="26"/>
      <c r="O121" s="26"/>
      <c r="P121" s="26"/>
      <c r="Q121" s="26"/>
      <c r="R121" s="26"/>
      <c r="S121" s="26"/>
    </row>
    <row r="122" spans="11:19" ht="12.75" customHeight="1">
      <c r="K122" s="15"/>
      <c r="L122" s="26"/>
      <c r="M122" s="26"/>
      <c r="N122" s="26"/>
      <c r="O122" s="26"/>
      <c r="P122" s="26"/>
      <c r="Q122" s="26"/>
      <c r="R122" s="26"/>
      <c r="S122" s="26"/>
    </row>
    <row r="123" spans="11:19" ht="12.75" customHeight="1">
      <c r="K123" s="15"/>
      <c r="L123" s="26"/>
      <c r="M123" s="26"/>
      <c r="N123" s="26"/>
      <c r="O123" s="26"/>
      <c r="P123" s="26"/>
      <c r="Q123" s="26"/>
      <c r="R123" s="26"/>
      <c r="S123" s="26"/>
    </row>
    <row r="124" spans="11:19" ht="12.75" customHeight="1">
      <c r="K124" s="15"/>
      <c r="L124" s="26"/>
      <c r="M124" s="26"/>
      <c r="N124" s="26"/>
      <c r="O124" s="26"/>
      <c r="P124" s="26"/>
      <c r="Q124" s="26"/>
      <c r="R124" s="26"/>
      <c r="S124" s="26"/>
    </row>
    <row r="125" spans="11:19" ht="12.75" customHeight="1">
      <c r="K125" s="15"/>
      <c r="L125" s="26"/>
      <c r="M125" s="26"/>
      <c r="N125" s="26"/>
      <c r="O125" s="26"/>
      <c r="P125" s="26"/>
      <c r="Q125" s="26"/>
      <c r="R125" s="26"/>
      <c r="S125" s="26"/>
    </row>
    <row r="126" spans="11:19" ht="12.75" customHeight="1">
      <c r="K126" s="15"/>
      <c r="L126" s="26"/>
      <c r="M126" s="26"/>
      <c r="N126" s="26"/>
      <c r="O126" s="26"/>
      <c r="P126" s="26"/>
      <c r="Q126" s="26"/>
      <c r="R126" s="26"/>
      <c r="S126" s="26"/>
    </row>
    <row r="127" spans="11:19" ht="12.75" customHeight="1">
      <c r="K127" s="15"/>
      <c r="L127" s="26"/>
      <c r="M127" s="26"/>
      <c r="N127" s="26"/>
      <c r="O127" s="26"/>
      <c r="P127" s="26"/>
      <c r="Q127" s="26"/>
      <c r="R127" s="26"/>
      <c r="S127" s="26"/>
    </row>
    <row r="128" spans="11:19" ht="12.75" customHeight="1">
      <c r="K128" s="15"/>
      <c r="L128" s="29"/>
      <c r="M128" s="29"/>
      <c r="N128" s="29"/>
      <c r="O128" s="29"/>
      <c r="P128" s="29"/>
      <c r="Q128" s="29"/>
      <c r="R128" s="29"/>
      <c r="S128" s="29"/>
    </row>
    <row r="129" spans="11:19" ht="12.75" customHeight="1">
      <c r="K129" s="15"/>
      <c r="L129" s="26"/>
      <c r="M129" s="26"/>
      <c r="N129" s="26"/>
      <c r="O129" s="26"/>
      <c r="P129" s="26"/>
      <c r="Q129" s="26"/>
      <c r="R129" s="26"/>
      <c r="S129" s="26"/>
    </row>
    <row r="130" spans="11:19" ht="12.75" customHeight="1">
      <c r="K130" s="15"/>
      <c r="L130" s="26"/>
      <c r="M130" s="26"/>
      <c r="N130" s="26"/>
      <c r="O130" s="26"/>
      <c r="P130" s="26"/>
      <c r="Q130" s="26"/>
      <c r="R130" s="26"/>
      <c r="S130" s="26"/>
    </row>
    <row r="131" spans="11:19" ht="12.75" customHeight="1">
      <c r="K131" s="15"/>
      <c r="L131" s="26"/>
      <c r="M131" s="26"/>
      <c r="N131" s="26"/>
      <c r="O131" s="26"/>
      <c r="P131" s="26"/>
      <c r="Q131" s="26"/>
      <c r="R131" s="26"/>
      <c r="S131" s="26"/>
    </row>
    <row r="132" spans="11:19" ht="12.75" customHeight="1">
      <c r="K132" s="15"/>
      <c r="L132" s="26"/>
      <c r="M132" s="26"/>
      <c r="N132" s="26"/>
      <c r="O132" s="26"/>
      <c r="P132" s="26"/>
      <c r="Q132" s="26"/>
      <c r="R132" s="26"/>
      <c r="S132" s="26"/>
    </row>
    <row r="133" spans="11:19" ht="12.75" customHeight="1">
      <c r="K133" s="15"/>
      <c r="L133" s="30"/>
      <c r="M133" s="29"/>
      <c r="N133" s="29"/>
      <c r="O133" s="29"/>
      <c r="P133" s="29"/>
      <c r="Q133" s="29"/>
      <c r="R133" s="29"/>
      <c r="S133" s="29"/>
    </row>
    <row r="134" spans="11:19" ht="12.75" customHeight="1">
      <c r="K134" s="15"/>
      <c r="L134" s="26"/>
      <c r="M134" s="26"/>
      <c r="N134" s="26"/>
      <c r="O134" s="26"/>
      <c r="P134" s="26"/>
      <c r="Q134" s="26"/>
      <c r="R134" s="26"/>
      <c r="S134" s="26"/>
    </row>
    <row r="135" spans="11:19" ht="12.75" customHeight="1"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1:19" ht="12.75" customHeight="1">
      <c r="K136" s="15"/>
      <c r="L136" s="26"/>
      <c r="M136" s="26"/>
      <c r="N136" s="26"/>
      <c r="O136" s="26"/>
      <c r="P136" s="26"/>
      <c r="Q136" s="26"/>
      <c r="R136" s="26"/>
      <c r="S136" s="26"/>
    </row>
    <row r="137" spans="11:19" ht="12.75" customHeight="1">
      <c r="K137" s="15"/>
      <c r="L137" s="26"/>
      <c r="M137" s="26"/>
      <c r="N137" s="26"/>
      <c r="O137" s="26"/>
      <c r="P137" s="26"/>
      <c r="Q137" s="26"/>
      <c r="R137" s="26"/>
      <c r="S137" s="26"/>
    </row>
    <row r="138" spans="11:19" ht="12.75" customHeight="1">
      <c r="K138" s="15"/>
      <c r="L138" s="26"/>
      <c r="M138" s="26"/>
      <c r="N138" s="26"/>
      <c r="O138" s="26"/>
      <c r="P138" s="26"/>
      <c r="Q138" s="26"/>
      <c r="R138" s="26"/>
      <c r="S138" s="26"/>
    </row>
    <row r="139" spans="11:19" ht="12.75" customHeight="1">
      <c r="K139" s="15"/>
      <c r="L139" s="26"/>
      <c r="M139" s="26"/>
      <c r="N139" s="26"/>
      <c r="O139" s="26"/>
      <c r="P139" s="26"/>
      <c r="Q139" s="26"/>
      <c r="R139" s="26"/>
      <c r="S139" s="26"/>
    </row>
    <row r="140" spans="11:19" ht="12.75" customHeight="1">
      <c r="K140" s="15"/>
      <c r="L140" s="26"/>
      <c r="M140" s="26"/>
      <c r="N140" s="26"/>
      <c r="O140" s="26"/>
      <c r="P140" s="26"/>
      <c r="Q140" s="26"/>
      <c r="R140" s="26"/>
      <c r="S140" s="26"/>
    </row>
    <row r="141" spans="11:19" ht="12.75" customHeight="1">
      <c r="K141" s="15"/>
      <c r="L141" s="26"/>
      <c r="M141" s="26"/>
      <c r="N141" s="26"/>
      <c r="O141" s="26"/>
      <c r="P141" s="26"/>
      <c r="Q141" s="26"/>
      <c r="R141" s="26"/>
      <c r="S141" s="26"/>
    </row>
    <row r="142" spans="11:19" ht="12.75" customHeight="1">
      <c r="K142" s="15"/>
      <c r="L142" s="26"/>
      <c r="M142" s="26"/>
      <c r="N142" s="26"/>
      <c r="O142" s="26"/>
      <c r="P142" s="26"/>
      <c r="Q142" s="26"/>
      <c r="R142" s="26"/>
      <c r="S142" s="26"/>
    </row>
    <row r="143" spans="11:19" ht="12.75" customHeight="1">
      <c r="K143" s="15"/>
      <c r="L143" s="26"/>
      <c r="M143" s="26"/>
      <c r="N143" s="26"/>
      <c r="O143" s="26"/>
      <c r="P143" s="26"/>
      <c r="Q143" s="26"/>
      <c r="R143" s="26"/>
      <c r="S143" s="26"/>
    </row>
    <row r="144" spans="11:19" ht="12.75" customHeight="1">
      <c r="K144" s="15"/>
      <c r="L144" s="26"/>
      <c r="M144" s="26"/>
      <c r="N144" s="26"/>
      <c r="O144" s="26"/>
      <c r="P144" s="26"/>
      <c r="Q144" s="26"/>
      <c r="R144" s="26"/>
      <c r="S144" s="26"/>
    </row>
    <row r="145" spans="11:19" ht="12.75" customHeight="1">
      <c r="K145" s="15"/>
      <c r="L145" s="26"/>
      <c r="M145" s="26"/>
      <c r="N145" s="26"/>
      <c r="O145" s="26"/>
      <c r="P145" s="26"/>
      <c r="Q145" s="26"/>
      <c r="R145" s="26"/>
      <c r="S145" s="26"/>
    </row>
    <row r="146" spans="11:19" ht="12.75" customHeight="1">
      <c r="K146" s="15"/>
      <c r="L146" s="26"/>
      <c r="M146" s="26"/>
      <c r="N146" s="26"/>
      <c r="O146" s="26"/>
      <c r="P146" s="26"/>
      <c r="Q146" s="26"/>
      <c r="R146" s="26"/>
      <c r="S146" s="26"/>
    </row>
    <row r="147" spans="11:19" ht="12.75" customHeight="1">
      <c r="K147" s="15"/>
      <c r="L147" s="26"/>
      <c r="M147" s="26"/>
      <c r="N147" s="26"/>
      <c r="O147" s="26"/>
      <c r="P147" s="26"/>
      <c r="Q147" s="26"/>
      <c r="R147" s="26"/>
      <c r="S147" s="26"/>
    </row>
    <row r="148" spans="11:19" ht="12.75" customHeight="1">
      <c r="K148" s="15"/>
      <c r="L148" s="26"/>
      <c r="M148" s="26"/>
      <c r="N148" s="26"/>
      <c r="O148" s="26"/>
      <c r="P148" s="26"/>
      <c r="Q148" s="26"/>
      <c r="R148" s="26"/>
      <c r="S148" s="26"/>
    </row>
    <row r="149" spans="11:19" ht="12.75" customHeight="1">
      <c r="K149" s="31"/>
      <c r="L149" s="26"/>
      <c r="M149" s="26"/>
      <c r="N149" s="26"/>
      <c r="O149" s="26"/>
      <c r="P149" s="26"/>
      <c r="Q149" s="26"/>
      <c r="R149" s="26"/>
      <c r="S149" s="26"/>
    </row>
    <row r="150" spans="11:19" ht="12.75" customHeight="1">
      <c r="K150" s="31"/>
      <c r="L150" s="26"/>
      <c r="M150" s="26"/>
      <c r="N150" s="26"/>
      <c r="O150" s="26"/>
      <c r="P150" s="26"/>
      <c r="Q150" s="26"/>
      <c r="R150" s="26"/>
      <c r="S150" s="26"/>
    </row>
    <row r="151" spans="11:19" ht="12.75" customHeight="1">
      <c r="K151" s="31"/>
      <c r="L151" s="26"/>
      <c r="M151" s="26"/>
      <c r="N151" s="26"/>
      <c r="O151" s="26"/>
      <c r="P151" s="26"/>
      <c r="Q151" s="26"/>
      <c r="R151" s="26"/>
      <c r="S151" s="26"/>
    </row>
    <row r="152" spans="11:19" ht="12.75" customHeight="1">
      <c r="K152" s="31"/>
      <c r="L152" s="26"/>
      <c r="M152" s="26"/>
      <c r="N152" s="26"/>
      <c r="O152" s="26"/>
      <c r="P152" s="26"/>
      <c r="Q152" s="26"/>
      <c r="R152" s="26"/>
      <c r="S152" s="26"/>
    </row>
    <row r="153" spans="11:19" ht="12.75" customHeight="1">
      <c r="K153" s="31"/>
      <c r="L153" s="26"/>
      <c r="M153" s="26"/>
      <c r="N153" s="26"/>
      <c r="O153" s="26"/>
      <c r="P153" s="26"/>
      <c r="Q153" s="26"/>
      <c r="R153" s="26"/>
      <c r="S153" s="26"/>
    </row>
    <row r="154" spans="11:19" ht="12.75" customHeight="1">
      <c r="K154" s="31"/>
      <c r="L154" s="26"/>
      <c r="M154" s="26"/>
      <c r="N154" s="26"/>
      <c r="O154" s="26"/>
      <c r="P154" s="26"/>
      <c r="Q154" s="26"/>
      <c r="R154" s="26"/>
      <c r="S154" s="26"/>
    </row>
    <row r="155" spans="11:19" ht="12.75" customHeight="1">
      <c r="K155" s="31"/>
      <c r="L155" s="26"/>
      <c r="M155" s="26"/>
      <c r="N155" s="26"/>
      <c r="O155" s="26"/>
      <c r="P155" s="26"/>
      <c r="Q155" s="26"/>
      <c r="R155" s="26"/>
      <c r="S155" s="26"/>
    </row>
    <row r="156" spans="11:19" ht="12.75" customHeight="1">
      <c r="K156" s="31"/>
      <c r="L156" s="26"/>
      <c r="M156" s="26"/>
      <c r="N156" s="26"/>
      <c r="O156" s="26"/>
      <c r="P156" s="26"/>
      <c r="Q156" s="26"/>
      <c r="R156" s="26"/>
      <c r="S156" s="26"/>
    </row>
    <row r="157" spans="11:19" ht="12.75" customHeight="1">
      <c r="K157" s="31"/>
      <c r="L157" s="26"/>
      <c r="M157" s="26"/>
      <c r="N157" s="26"/>
      <c r="O157" s="26"/>
      <c r="P157" s="26"/>
      <c r="Q157" s="26"/>
      <c r="R157" s="26"/>
      <c r="S157" s="26"/>
    </row>
    <row r="158" spans="11:19" ht="12.75" customHeight="1">
      <c r="K158" s="31"/>
      <c r="L158" s="26"/>
      <c r="M158" s="26"/>
      <c r="N158" s="26"/>
      <c r="O158" s="26"/>
      <c r="P158" s="26"/>
      <c r="Q158" s="26"/>
      <c r="R158" s="26"/>
      <c r="S158" s="26"/>
    </row>
    <row r="159" spans="11:19" ht="12.75" customHeight="1">
      <c r="K159" s="31"/>
      <c r="L159" s="26"/>
      <c r="M159" s="26"/>
      <c r="N159" s="26"/>
      <c r="O159" s="26"/>
      <c r="P159" s="26"/>
      <c r="Q159" s="26"/>
      <c r="R159" s="26"/>
      <c r="S159" s="26"/>
    </row>
    <row r="160" spans="11:19" ht="12.75" customHeight="1">
      <c r="K160" s="31"/>
      <c r="L160" s="26"/>
      <c r="M160" s="26"/>
      <c r="N160" s="26"/>
      <c r="O160" s="26"/>
      <c r="P160" s="26"/>
      <c r="Q160" s="26"/>
      <c r="R160" s="26"/>
      <c r="S160" s="26"/>
    </row>
    <row r="161" spans="11:19" ht="12.75" customHeight="1">
      <c r="K161" s="31"/>
      <c r="L161" s="26"/>
      <c r="M161" s="26"/>
      <c r="N161" s="26"/>
      <c r="O161" s="26"/>
      <c r="P161" s="26"/>
      <c r="Q161" s="26"/>
      <c r="R161" s="26"/>
      <c r="S161" s="26"/>
    </row>
    <row r="162" spans="11:19" ht="12.75" customHeight="1">
      <c r="K162" s="31"/>
      <c r="L162" s="26"/>
      <c r="M162" s="26"/>
      <c r="N162" s="26"/>
      <c r="O162" s="26"/>
      <c r="P162" s="26"/>
      <c r="Q162" s="26"/>
      <c r="R162" s="26"/>
      <c r="S162" s="26"/>
    </row>
    <row r="163" spans="11:19" ht="12.75" customHeight="1">
      <c r="K163" s="31"/>
      <c r="L163" s="26"/>
      <c r="M163" s="26"/>
      <c r="N163" s="26"/>
      <c r="O163" s="26"/>
      <c r="P163" s="26"/>
      <c r="Q163" s="26"/>
      <c r="R163" s="26"/>
      <c r="S163" s="26"/>
    </row>
    <row r="164" spans="11:19" ht="12.75" customHeight="1">
      <c r="K164" s="31"/>
      <c r="L164" s="26"/>
      <c r="M164" s="26"/>
      <c r="N164" s="26"/>
      <c r="O164" s="26"/>
      <c r="P164" s="26"/>
      <c r="Q164" s="26"/>
      <c r="R164" s="26"/>
      <c r="S164" s="26"/>
    </row>
    <row r="165" spans="11:19" ht="12.75" customHeight="1">
      <c r="K165" s="31"/>
      <c r="L165" s="26"/>
      <c r="M165" s="26"/>
      <c r="N165" s="26"/>
      <c r="O165" s="26"/>
      <c r="P165" s="26"/>
      <c r="Q165" s="26"/>
      <c r="R165" s="26"/>
      <c r="S165" s="26"/>
    </row>
    <row r="166" spans="11:19" ht="12.75" customHeight="1">
      <c r="K166" s="31"/>
      <c r="L166" s="26"/>
      <c r="M166" s="26"/>
      <c r="N166" s="26"/>
      <c r="O166" s="26"/>
      <c r="P166" s="26"/>
      <c r="Q166" s="26"/>
      <c r="R166" s="26"/>
      <c r="S166" s="26"/>
    </row>
    <row r="167" spans="11:19" ht="12.75" customHeight="1">
      <c r="K167" s="31"/>
      <c r="L167" s="26"/>
      <c r="M167" s="26"/>
      <c r="N167" s="26"/>
      <c r="O167" s="26"/>
      <c r="P167" s="26"/>
      <c r="Q167" s="26"/>
      <c r="R167" s="26"/>
      <c r="S167" s="26"/>
    </row>
    <row r="168" spans="11:19" ht="12.75" customHeight="1">
      <c r="K168" s="31"/>
      <c r="L168" s="26"/>
      <c r="M168" s="26"/>
      <c r="N168" s="26"/>
      <c r="O168" s="26"/>
      <c r="P168" s="26"/>
      <c r="Q168" s="26"/>
      <c r="R168" s="26"/>
      <c r="S168" s="26"/>
    </row>
    <row r="169" spans="11:19" ht="12.75" customHeight="1">
      <c r="K169" s="31"/>
      <c r="L169" s="26"/>
      <c r="M169" s="26"/>
      <c r="N169" s="26"/>
      <c r="O169" s="26"/>
      <c r="P169" s="26"/>
      <c r="Q169" s="26"/>
      <c r="R169" s="26"/>
      <c r="S169" s="26"/>
    </row>
    <row r="170" spans="11:19" ht="12.75" customHeight="1">
      <c r="K170" s="31"/>
      <c r="L170" s="26"/>
      <c r="M170" s="26"/>
      <c r="N170" s="26"/>
      <c r="O170" s="26"/>
      <c r="P170" s="26"/>
      <c r="Q170" s="26"/>
      <c r="R170" s="26"/>
      <c r="S170" s="26"/>
    </row>
    <row r="171" spans="11:19" ht="12.75" customHeight="1">
      <c r="K171" s="31"/>
      <c r="L171" s="26"/>
      <c r="M171" s="26"/>
      <c r="N171" s="26"/>
      <c r="O171" s="26"/>
      <c r="P171" s="26"/>
      <c r="Q171" s="26"/>
      <c r="R171" s="26"/>
      <c r="S171" s="26"/>
    </row>
    <row r="172" spans="11:19" ht="12.75" customHeight="1">
      <c r="K172" s="31"/>
      <c r="L172" s="26"/>
      <c r="M172" s="26"/>
      <c r="N172" s="26"/>
      <c r="O172" s="26"/>
      <c r="P172" s="26"/>
      <c r="Q172" s="26"/>
      <c r="R172" s="26"/>
      <c r="S172" s="26"/>
    </row>
    <row r="173" spans="11:19" ht="12.75" customHeight="1">
      <c r="K173" s="31"/>
      <c r="L173" s="26"/>
      <c r="M173" s="26"/>
      <c r="N173" s="26"/>
      <c r="O173" s="26"/>
      <c r="P173" s="26"/>
      <c r="Q173" s="26"/>
      <c r="R173" s="26"/>
      <c r="S173" s="26"/>
    </row>
    <row r="174" spans="11:19" ht="12.75" customHeight="1">
      <c r="K174" s="31"/>
      <c r="L174" s="26"/>
      <c r="M174" s="26"/>
      <c r="N174" s="26"/>
      <c r="O174" s="26"/>
      <c r="P174" s="26"/>
      <c r="Q174" s="26"/>
      <c r="R174" s="26"/>
      <c r="S174" s="26"/>
    </row>
    <row r="175" spans="11:19" ht="12.75" customHeight="1">
      <c r="K175" s="31"/>
      <c r="L175" s="26"/>
      <c r="M175" s="26"/>
      <c r="N175" s="26"/>
      <c r="O175" s="26"/>
      <c r="P175" s="26"/>
      <c r="Q175" s="26"/>
      <c r="R175" s="26"/>
      <c r="S175" s="26"/>
    </row>
    <row r="176" spans="11:19" ht="12.75" customHeight="1">
      <c r="K176" s="31"/>
      <c r="L176" s="26"/>
      <c r="M176" s="26"/>
      <c r="N176" s="26"/>
      <c r="O176" s="26"/>
      <c r="P176" s="26"/>
      <c r="Q176" s="26"/>
      <c r="R176" s="26"/>
      <c r="S176" s="26"/>
    </row>
    <row r="177" spans="11:19" ht="12.75" customHeight="1">
      <c r="K177" s="31"/>
      <c r="L177" s="26"/>
      <c r="M177" s="26"/>
      <c r="N177" s="26"/>
      <c r="O177" s="26"/>
      <c r="P177" s="26"/>
      <c r="Q177" s="26"/>
      <c r="R177" s="26"/>
      <c r="S177" s="26"/>
    </row>
    <row r="178" spans="11:19" ht="12.75" customHeight="1">
      <c r="K178" s="31"/>
      <c r="L178" s="26"/>
      <c r="M178" s="26"/>
      <c r="N178" s="26"/>
      <c r="O178" s="26"/>
      <c r="P178" s="26"/>
      <c r="Q178" s="26"/>
      <c r="R178" s="26"/>
      <c r="S178" s="26"/>
    </row>
    <row r="179" spans="11:19" ht="12.75" customHeight="1">
      <c r="K179" s="31"/>
      <c r="L179" s="26"/>
      <c r="M179" s="26"/>
      <c r="N179" s="26"/>
      <c r="O179" s="26"/>
      <c r="P179" s="26"/>
      <c r="Q179" s="26"/>
      <c r="R179" s="26"/>
      <c r="S179" s="26"/>
    </row>
    <row r="180" spans="11:19" ht="12.75" customHeight="1">
      <c r="K180" s="31"/>
      <c r="L180" s="26"/>
      <c r="M180" s="26"/>
      <c r="N180" s="26"/>
      <c r="O180" s="26"/>
      <c r="P180" s="26"/>
      <c r="Q180" s="26"/>
      <c r="R180" s="26"/>
      <c r="S180" s="26"/>
    </row>
    <row r="181" spans="11:19" ht="12.75" customHeight="1">
      <c r="K181" s="31"/>
      <c r="L181" s="26"/>
      <c r="M181" s="26"/>
      <c r="N181" s="26"/>
      <c r="O181" s="26"/>
      <c r="P181" s="26"/>
      <c r="Q181" s="26"/>
      <c r="R181" s="26"/>
      <c r="S181" s="26"/>
    </row>
    <row r="182" spans="11:19" ht="12.75" customHeight="1">
      <c r="K182" s="31"/>
      <c r="L182" s="26"/>
      <c r="M182" s="26"/>
      <c r="N182" s="26"/>
      <c r="O182" s="26"/>
      <c r="P182" s="26"/>
      <c r="Q182" s="26"/>
      <c r="R182" s="26"/>
      <c r="S182" s="26"/>
    </row>
    <row r="183" spans="11:19" ht="12.75" customHeight="1">
      <c r="K183" s="31"/>
      <c r="L183" s="26"/>
      <c r="M183" s="26"/>
      <c r="N183" s="26"/>
      <c r="O183" s="26"/>
      <c r="P183" s="26"/>
      <c r="Q183" s="26"/>
      <c r="R183" s="26"/>
      <c r="S183" s="26"/>
    </row>
    <row r="184" spans="11:19" ht="12.75" customHeight="1">
      <c r="K184" s="31"/>
      <c r="L184" s="26"/>
      <c r="M184" s="26"/>
      <c r="N184" s="26"/>
      <c r="O184" s="26"/>
      <c r="P184" s="26"/>
      <c r="Q184" s="26"/>
      <c r="R184" s="26"/>
      <c r="S184" s="26"/>
    </row>
    <row r="185" spans="11:19" ht="12.75" customHeight="1">
      <c r="K185" s="31"/>
      <c r="L185" s="26"/>
      <c r="M185" s="26"/>
      <c r="N185" s="26"/>
      <c r="O185" s="26"/>
      <c r="P185" s="26"/>
      <c r="Q185" s="26"/>
      <c r="R185" s="26"/>
      <c r="S185" s="26"/>
    </row>
    <row r="186" spans="11:19" ht="12.75" customHeight="1">
      <c r="K186" s="31"/>
      <c r="L186" s="26"/>
      <c r="M186" s="26"/>
      <c r="N186" s="26"/>
      <c r="O186" s="26"/>
      <c r="P186" s="26"/>
      <c r="Q186" s="26"/>
      <c r="R186" s="26"/>
      <c r="S186" s="26"/>
    </row>
    <row r="187" spans="11:19" ht="12.75" customHeight="1">
      <c r="K187" s="31"/>
      <c r="L187" s="26"/>
      <c r="M187" s="26"/>
      <c r="N187" s="26"/>
      <c r="O187" s="26"/>
      <c r="P187" s="26"/>
      <c r="Q187" s="26"/>
      <c r="R187" s="26"/>
      <c r="S187" s="26"/>
    </row>
    <row r="188" spans="11:19" ht="12.75" customHeight="1">
      <c r="K188" s="15"/>
      <c r="L188" s="26"/>
      <c r="M188" s="26"/>
      <c r="N188" s="26"/>
      <c r="O188" s="26"/>
      <c r="P188" s="26"/>
      <c r="Q188" s="26"/>
      <c r="R188" s="26"/>
      <c r="S188" s="26"/>
    </row>
    <row r="189" spans="11:19" ht="12.75" customHeight="1">
      <c r="K189" s="15"/>
      <c r="L189" s="26"/>
      <c r="M189" s="26"/>
      <c r="N189" s="26"/>
      <c r="O189" s="26"/>
      <c r="P189" s="26"/>
      <c r="Q189" s="26"/>
      <c r="R189" s="26"/>
      <c r="S189" s="26"/>
    </row>
    <row r="190" spans="11:19" ht="12.75" customHeight="1">
      <c r="K190" s="31"/>
      <c r="L190" s="26"/>
      <c r="M190" s="26"/>
      <c r="N190" s="26"/>
      <c r="O190" s="26"/>
      <c r="P190" s="26"/>
      <c r="Q190" s="26"/>
      <c r="R190" s="26"/>
      <c r="S190" s="26"/>
    </row>
    <row r="191" spans="11:19" ht="12.75" customHeight="1">
      <c r="K191" s="15"/>
      <c r="L191" s="26"/>
      <c r="M191" s="26"/>
      <c r="N191" s="26"/>
      <c r="O191" s="26"/>
      <c r="P191" s="26"/>
      <c r="Q191" s="26"/>
      <c r="R191" s="26"/>
      <c r="S191" s="26"/>
    </row>
    <row r="192" spans="11:19" ht="12.75" customHeight="1">
      <c r="K192" s="15"/>
      <c r="L192" s="26"/>
      <c r="M192" s="26"/>
      <c r="N192" s="26"/>
      <c r="O192" s="26"/>
      <c r="P192" s="26"/>
      <c r="Q192" s="26"/>
      <c r="R192" s="26"/>
      <c r="S192" s="26"/>
    </row>
    <row r="193" spans="2:19" ht="12.75" customHeight="1">
      <c r="K193" s="31"/>
      <c r="L193" s="26"/>
      <c r="M193" s="26"/>
      <c r="N193" s="26"/>
      <c r="O193" s="26"/>
      <c r="P193" s="26"/>
      <c r="Q193" s="26"/>
      <c r="R193" s="26"/>
      <c r="S193" s="26"/>
    </row>
    <row r="194" spans="2:19" ht="12.75" customHeight="1">
      <c r="K194" s="31"/>
      <c r="L194" s="26"/>
      <c r="M194" s="26"/>
      <c r="N194" s="26"/>
      <c r="O194" s="26"/>
      <c r="P194" s="26"/>
      <c r="Q194" s="26"/>
      <c r="R194" s="26"/>
      <c r="S194" s="26"/>
    </row>
    <row r="195" spans="2:19" ht="12.75" customHeight="1">
      <c r="K195" s="31"/>
      <c r="L195" s="26"/>
      <c r="M195" s="26"/>
      <c r="N195" s="26"/>
      <c r="O195" s="26"/>
      <c r="P195" s="26"/>
      <c r="Q195" s="26"/>
      <c r="R195" s="26"/>
      <c r="S195" s="26"/>
    </row>
    <row r="196" spans="2:19" ht="12.75" customHeight="1">
      <c r="K196" s="31"/>
      <c r="L196" s="26"/>
      <c r="M196" s="26"/>
      <c r="N196" s="26"/>
      <c r="O196" s="26"/>
      <c r="P196" s="32"/>
      <c r="Q196" s="32"/>
      <c r="R196" s="32"/>
      <c r="S196" s="32"/>
    </row>
    <row r="197" spans="2:19" ht="12.75" customHeight="1">
      <c r="B197" s="14"/>
      <c r="K197" s="31"/>
      <c r="L197" s="26"/>
      <c r="M197" s="26"/>
      <c r="N197" s="26"/>
      <c r="O197" s="26"/>
      <c r="P197" s="32"/>
      <c r="Q197" s="26"/>
      <c r="R197" s="26"/>
      <c r="S197" s="32"/>
    </row>
    <row r="198" spans="2:19" ht="12.75" customHeight="1">
      <c r="B198" s="14"/>
      <c r="K198" s="31"/>
      <c r="L198" s="26"/>
      <c r="M198" s="26"/>
      <c r="N198" s="26"/>
      <c r="O198" s="26"/>
      <c r="P198" s="32"/>
      <c r="Q198" s="26"/>
      <c r="R198" s="26"/>
      <c r="S198" s="32"/>
    </row>
    <row r="199" spans="2:19" ht="12.75" customHeight="1">
      <c r="B199" s="14"/>
      <c r="K199" s="31"/>
      <c r="L199" s="26"/>
      <c r="M199" s="26"/>
      <c r="N199" s="26"/>
      <c r="O199" s="26"/>
      <c r="P199" s="32"/>
      <c r="Q199" s="26"/>
      <c r="R199" s="26"/>
      <c r="S199" s="32"/>
    </row>
    <row r="200" spans="2:19" ht="12.75" customHeight="1">
      <c r="B200" s="14"/>
      <c r="K200" s="31"/>
      <c r="L200" s="26"/>
      <c r="M200" s="26"/>
      <c r="N200" s="26"/>
      <c r="O200" s="26"/>
      <c r="P200" s="32"/>
      <c r="Q200" s="26"/>
      <c r="R200" s="26"/>
      <c r="S200" s="32"/>
    </row>
    <row r="201" spans="2:19" ht="12.75" customHeight="1">
      <c r="B201" s="14"/>
      <c r="D201" s="14"/>
      <c r="K201" s="31"/>
      <c r="L201" s="26"/>
      <c r="M201" s="26"/>
      <c r="N201" s="26"/>
      <c r="O201" s="26"/>
      <c r="P201" s="32"/>
      <c r="Q201" s="26"/>
      <c r="R201" s="26"/>
      <c r="S201" s="32"/>
    </row>
    <row r="202" spans="2:19" ht="12.75" customHeight="1">
      <c r="B202" s="14"/>
      <c r="D202" s="14"/>
      <c r="K202" s="31"/>
      <c r="L202" s="26"/>
      <c r="M202" s="26"/>
      <c r="N202" s="26"/>
      <c r="O202" s="26"/>
      <c r="P202" s="32"/>
      <c r="Q202" s="26"/>
      <c r="R202" s="26"/>
      <c r="S202" s="32"/>
    </row>
    <row r="203" spans="2:19" ht="12.75" customHeight="1">
      <c r="B203" s="14"/>
      <c r="K203" s="31"/>
      <c r="L203" s="26"/>
      <c r="M203" s="26"/>
      <c r="N203" s="26"/>
      <c r="O203" s="26"/>
      <c r="P203" s="32"/>
      <c r="Q203" s="26"/>
      <c r="R203" s="26"/>
      <c r="S203" s="32"/>
    </row>
    <row r="204" spans="2:19" ht="12.75" customHeight="1">
      <c r="B204" s="14"/>
      <c r="K204" s="31"/>
      <c r="L204" s="26"/>
      <c r="M204" s="26"/>
      <c r="N204" s="26"/>
      <c r="O204" s="26"/>
      <c r="P204" s="32"/>
      <c r="Q204" s="26"/>
      <c r="R204" s="26"/>
      <c r="S204" s="32"/>
    </row>
    <row r="205" spans="2:19" ht="12.75" customHeight="1">
      <c r="B205" s="14"/>
      <c r="K205" s="31"/>
      <c r="L205" s="26"/>
      <c r="M205" s="26"/>
      <c r="N205" s="26"/>
      <c r="O205" s="26"/>
      <c r="P205" s="32"/>
      <c r="Q205" s="32"/>
      <c r="R205" s="32"/>
      <c r="S205" s="32"/>
    </row>
    <row r="206" spans="2:19" ht="12.75" customHeight="1">
      <c r="K206" s="31"/>
      <c r="L206" s="26"/>
      <c r="M206" s="26"/>
      <c r="N206" s="26"/>
      <c r="O206" s="26"/>
      <c r="P206" s="32"/>
      <c r="Q206" s="32"/>
      <c r="R206" s="32"/>
      <c r="S206" s="32"/>
    </row>
    <row r="207" spans="2:19" ht="12.75" customHeight="1">
      <c r="K207" s="31"/>
      <c r="L207" s="26"/>
      <c r="M207" s="26"/>
      <c r="N207" s="26"/>
      <c r="O207" s="26"/>
      <c r="P207" s="32"/>
      <c r="Q207" s="32"/>
      <c r="R207" s="32"/>
      <c r="S207" s="32"/>
    </row>
    <row r="208" spans="2:19" ht="12.75" customHeight="1">
      <c r="K208" s="15"/>
      <c r="L208" s="26"/>
      <c r="M208" s="26"/>
      <c r="N208" s="26"/>
      <c r="O208" s="26"/>
      <c r="P208" s="32"/>
      <c r="Q208" s="32"/>
      <c r="R208" s="32"/>
      <c r="S208" s="32"/>
    </row>
    <row r="209" spans="11:19" ht="12.75" customHeight="1">
      <c r="K209" s="15"/>
      <c r="L209" s="26"/>
      <c r="M209" s="26"/>
      <c r="N209" s="26"/>
      <c r="O209" s="26"/>
      <c r="P209" s="32"/>
      <c r="Q209" s="32"/>
      <c r="R209" s="32"/>
      <c r="S209" s="32"/>
    </row>
    <row r="210" spans="11:19" ht="12.75" customHeight="1">
      <c r="K210" s="15"/>
      <c r="L210" s="26"/>
      <c r="M210" s="26"/>
      <c r="N210" s="26"/>
      <c r="O210" s="26"/>
      <c r="P210" s="32"/>
      <c r="Q210" s="32"/>
      <c r="R210" s="32"/>
      <c r="S210" s="32"/>
    </row>
    <row r="211" spans="11:19" ht="12.75" customHeight="1">
      <c r="K211" s="15"/>
      <c r="L211" s="26"/>
      <c r="M211" s="26"/>
      <c r="N211" s="26"/>
      <c r="O211" s="26"/>
      <c r="P211" s="32"/>
      <c r="Q211" s="32"/>
      <c r="R211" s="32"/>
      <c r="S211" s="32"/>
    </row>
    <row r="212" spans="11:19" ht="12.75" customHeight="1">
      <c r="K212" s="15"/>
      <c r="L212" s="26"/>
      <c r="M212" s="26"/>
      <c r="N212" s="26"/>
      <c r="O212" s="26"/>
      <c r="P212" s="32"/>
      <c r="Q212" s="32"/>
      <c r="R212" s="32"/>
      <c r="S212" s="32"/>
    </row>
    <row r="222" spans="11:19" ht="12.75" customHeight="1">
      <c r="K222" s="31"/>
      <c r="L222" s="26"/>
      <c r="M222" s="26"/>
      <c r="N222" s="26"/>
      <c r="O222" s="26"/>
      <c r="P222" s="32"/>
      <c r="Q222" s="32"/>
      <c r="R222" s="32"/>
      <c r="S222" s="32"/>
    </row>
    <row r="223" spans="11:19" ht="12.75" customHeight="1">
      <c r="K223" s="31"/>
      <c r="L223" s="26"/>
      <c r="M223" s="26"/>
      <c r="N223" s="26"/>
      <c r="O223" s="26"/>
      <c r="P223" s="32"/>
      <c r="Q223" s="32"/>
      <c r="R223" s="32"/>
      <c r="S223" s="32"/>
    </row>
    <row r="236" spans="11:19" ht="12.75" customHeight="1">
      <c r="K236" s="31"/>
      <c r="L236" s="28"/>
      <c r="M236" s="28"/>
      <c r="N236" s="28"/>
      <c r="O236" s="28"/>
      <c r="P236" s="28"/>
      <c r="Q236" s="28"/>
      <c r="R236" s="28"/>
      <c r="S236" s="28"/>
    </row>
    <row r="237" spans="11:19" ht="12.75" customHeight="1">
      <c r="K237" s="31"/>
      <c r="L237" s="28"/>
      <c r="M237" s="28"/>
      <c r="N237" s="28"/>
      <c r="O237" s="28"/>
      <c r="P237" s="28"/>
      <c r="Q237" s="28"/>
      <c r="R237" s="28"/>
      <c r="S237" s="28"/>
    </row>
    <row r="238" spans="11:19" ht="12.75" customHeight="1">
      <c r="K238" s="31"/>
      <c r="L238" s="28"/>
      <c r="M238" s="28"/>
      <c r="N238" s="28"/>
      <c r="O238" s="28"/>
      <c r="P238" s="28"/>
      <c r="Q238" s="28"/>
      <c r="R238" s="28"/>
      <c r="S238" s="28"/>
    </row>
    <row r="239" spans="11:19" ht="12.75" customHeight="1">
      <c r="K239" s="31"/>
      <c r="L239" s="28"/>
      <c r="M239" s="28"/>
      <c r="N239" s="28"/>
      <c r="O239" s="28"/>
      <c r="P239" s="28"/>
      <c r="Q239" s="28"/>
      <c r="R239" s="28"/>
      <c r="S239" s="28"/>
    </row>
    <row r="240" spans="11:19" ht="12.75" customHeight="1">
      <c r="K240" s="31"/>
      <c r="L240" s="28"/>
      <c r="M240" s="28"/>
      <c r="N240" s="28"/>
      <c r="O240" s="28"/>
      <c r="P240" s="28"/>
      <c r="Q240" s="28"/>
      <c r="R240" s="28"/>
      <c r="S240" s="28"/>
    </row>
    <row r="241" spans="11:19" ht="12.75" customHeight="1">
      <c r="K241" s="31"/>
      <c r="L241" s="28"/>
      <c r="M241" s="28"/>
      <c r="N241" s="28"/>
      <c r="O241" s="28"/>
      <c r="P241" s="28"/>
      <c r="Q241" s="28"/>
      <c r="R241" s="28"/>
      <c r="S241" s="28"/>
    </row>
    <row r="242" spans="11:19" ht="12.75" customHeight="1">
      <c r="K242" s="31"/>
      <c r="L242" s="28"/>
      <c r="M242" s="28"/>
      <c r="N242" s="28"/>
      <c r="O242" s="28"/>
      <c r="P242" s="28"/>
      <c r="Q242" s="28"/>
      <c r="R242" s="28"/>
      <c r="S242" s="28"/>
    </row>
    <row r="243" spans="11:19" ht="12.75" customHeight="1">
      <c r="K243" s="31"/>
      <c r="L243" s="28"/>
      <c r="M243" s="28"/>
      <c r="N243" s="28"/>
      <c r="O243" s="28"/>
      <c r="P243" s="28"/>
      <c r="Q243" s="28"/>
      <c r="R243" s="28"/>
      <c r="S243" s="28"/>
    </row>
    <row r="244" spans="11:19" ht="12.75" customHeight="1">
      <c r="K244" s="31"/>
      <c r="L244" s="28"/>
      <c r="M244" s="28"/>
      <c r="N244" s="28"/>
      <c r="O244" s="28"/>
      <c r="P244" s="28"/>
      <c r="Q244" s="28"/>
      <c r="R244" s="28"/>
      <c r="S244" s="28"/>
    </row>
    <row r="245" spans="11:19" ht="12.75" customHeight="1">
      <c r="K245" s="31"/>
      <c r="L245" s="28"/>
      <c r="M245" s="28"/>
      <c r="N245" s="28"/>
      <c r="O245" s="28"/>
      <c r="P245" s="28"/>
      <c r="Q245" s="28"/>
      <c r="R245" s="28"/>
      <c r="S245" s="28"/>
    </row>
    <row r="246" spans="11:19" ht="12.75" customHeight="1">
      <c r="K246" s="31"/>
      <c r="L246" s="28"/>
      <c r="M246" s="28"/>
      <c r="N246" s="28"/>
      <c r="O246" s="28"/>
      <c r="P246" s="28"/>
      <c r="Q246" s="28"/>
      <c r="R246" s="28"/>
      <c r="S246" s="28"/>
    </row>
    <row r="247" spans="11:19" ht="12.75" customHeight="1">
      <c r="K247" s="31"/>
      <c r="L247" s="28"/>
      <c r="M247" s="28"/>
      <c r="N247" s="28"/>
      <c r="O247" s="28"/>
      <c r="P247" s="28"/>
      <c r="Q247" s="28"/>
      <c r="R247" s="28"/>
      <c r="S247" s="28"/>
    </row>
    <row r="248" spans="11:19" ht="12.75" customHeight="1">
      <c r="K248" s="31"/>
      <c r="L248" s="28"/>
      <c r="M248" s="28"/>
      <c r="N248" s="28"/>
      <c r="O248" s="28"/>
      <c r="P248" s="28"/>
      <c r="Q248" s="28"/>
      <c r="R248" s="28"/>
      <c r="S248" s="28"/>
    </row>
    <row r="249" spans="11:19" ht="12.75" customHeight="1">
      <c r="K249" s="31"/>
      <c r="L249" s="28"/>
      <c r="M249" s="28"/>
      <c r="N249" s="28"/>
      <c r="O249" s="28"/>
      <c r="P249" s="28"/>
      <c r="Q249" s="28"/>
      <c r="R249" s="28"/>
      <c r="S249" s="28"/>
    </row>
    <row r="250" spans="11:19" ht="12.75" customHeight="1">
      <c r="K250" s="31"/>
      <c r="L250" s="28"/>
      <c r="M250" s="28"/>
      <c r="N250" s="28"/>
      <c r="O250" s="28"/>
      <c r="P250" s="28"/>
      <c r="Q250" s="28"/>
      <c r="R250" s="28"/>
      <c r="S250" s="28"/>
    </row>
    <row r="251" spans="11:19" ht="12.75" customHeight="1">
      <c r="K251" s="31"/>
      <c r="L251" s="28"/>
      <c r="M251" s="28"/>
      <c r="N251" s="28"/>
      <c r="O251" s="28"/>
      <c r="P251" s="28"/>
      <c r="Q251" s="28"/>
      <c r="R251" s="28"/>
      <c r="S251" s="28"/>
    </row>
    <row r="252" spans="11:19" ht="12.75" customHeight="1">
      <c r="K252" s="31"/>
      <c r="L252" s="28"/>
      <c r="M252" s="28"/>
      <c r="N252" s="28"/>
      <c r="O252" s="28"/>
      <c r="P252" s="28"/>
      <c r="Q252" s="28"/>
      <c r="R252" s="28"/>
      <c r="S252" s="28"/>
    </row>
    <row r="253" spans="11:19" ht="12.75" customHeight="1">
      <c r="K253" s="31"/>
      <c r="L253" s="28"/>
      <c r="M253" s="28"/>
      <c r="N253" s="28"/>
      <c r="O253" s="28"/>
      <c r="P253" s="28"/>
      <c r="Q253" s="28"/>
      <c r="R253" s="28"/>
      <c r="S253" s="28"/>
    </row>
    <row r="254" spans="11:19" ht="12.75" customHeight="1">
      <c r="K254" s="31"/>
      <c r="L254" s="28"/>
      <c r="M254" s="28"/>
      <c r="N254" s="28"/>
      <c r="O254" s="28"/>
      <c r="P254" s="28"/>
      <c r="Q254" s="28"/>
      <c r="R254" s="28"/>
      <c r="S254" s="28"/>
    </row>
    <row r="255" spans="11:19" ht="12.75" customHeight="1">
      <c r="K255" s="31"/>
      <c r="L255" s="28"/>
      <c r="M255" s="28"/>
      <c r="N255" s="28"/>
      <c r="O255" s="28"/>
      <c r="P255" s="28"/>
      <c r="Q255" s="28"/>
      <c r="R255" s="28"/>
      <c r="S255" s="28"/>
    </row>
    <row r="256" spans="11:19" ht="12.75" customHeight="1">
      <c r="K256" s="31"/>
      <c r="L256" s="28"/>
      <c r="M256" s="28"/>
      <c r="N256" s="28"/>
      <c r="O256" s="28"/>
      <c r="P256" s="28"/>
      <c r="Q256" s="28"/>
      <c r="R256" s="28"/>
      <c r="S256" s="28"/>
    </row>
    <row r="257" spans="11:19" ht="12.75" customHeight="1">
      <c r="K257" s="31"/>
      <c r="L257" s="28"/>
      <c r="M257" s="28"/>
      <c r="N257" s="28"/>
      <c r="O257" s="28"/>
      <c r="P257" s="28"/>
      <c r="Q257" s="28"/>
      <c r="R257" s="28"/>
      <c r="S257" s="28"/>
    </row>
    <row r="258" spans="11:19" ht="12.75" customHeight="1">
      <c r="K258" s="31"/>
      <c r="L258" s="28"/>
      <c r="M258" s="28"/>
      <c r="N258" s="28"/>
      <c r="O258" s="28"/>
      <c r="P258" s="28"/>
      <c r="Q258" s="28"/>
      <c r="R258" s="28"/>
      <c r="S258" s="28"/>
    </row>
    <row r="259" spans="11:19" ht="12.75" customHeight="1">
      <c r="K259" s="31"/>
      <c r="L259" s="28"/>
      <c r="M259" s="28"/>
      <c r="N259" s="28"/>
      <c r="O259" s="28"/>
      <c r="P259" s="28"/>
      <c r="Q259" s="28"/>
      <c r="R259" s="28"/>
      <c r="S259" s="28"/>
    </row>
    <row r="260" spans="11:19" ht="12.75" customHeight="1">
      <c r="K260" s="31"/>
      <c r="L260" s="28"/>
      <c r="M260" s="28"/>
      <c r="N260" s="28"/>
      <c r="O260" s="28"/>
      <c r="P260" s="28"/>
      <c r="Q260" s="28"/>
      <c r="R260" s="28"/>
      <c r="S260" s="28"/>
    </row>
    <row r="261" spans="11:19" ht="12.75" customHeight="1">
      <c r="K261" s="31"/>
      <c r="L261" s="28"/>
      <c r="M261" s="28"/>
      <c r="N261" s="28"/>
      <c r="O261" s="28"/>
      <c r="P261" s="28"/>
      <c r="Q261" s="28"/>
      <c r="R261" s="28"/>
      <c r="S261" s="28"/>
    </row>
    <row r="262" spans="11:19" ht="12.75" customHeight="1">
      <c r="K262" s="31"/>
      <c r="L262" s="28"/>
      <c r="M262" s="28"/>
      <c r="N262" s="28"/>
      <c r="O262" s="28"/>
      <c r="P262" s="28"/>
      <c r="Q262" s="28"/>
      <c r="R262" s="28"/>
      <c r="S262" s="28"/>
    </row>
    <row r="263" spans="11:19" ht="12.75" customHeight="1">
      <c r="K263" s="31"/>
      <c r="L263" s="28"/>
      <c r="M263" s="28"/>
      <c r="N263" s="28"/>
      <c r="O263" s="28"/>
      <c r="P263" s="28"/>
      <c r="Q263" s="28"/>
      <c r="R263" s="28"/>
      <c r="S263" s="28"/>
    </row>
    <row r="264" spans="11:19" ht="12.75" customHeight="1">
      <c r="K264" s="31"/>
      <c r="L264" s="28"/>
      <c r="M264" s="28"/>
      <c r="N264" s="28"/>
      <c r="O264" s="28"/>
      <c r="P264" s="28"/>
      <c r="Q264" s="28"/>
      <c r="R264" s="28"/>
      <c r="S264" s="28"/>
    </row>
    <row r="265" spans="11:19" ht="12.75" customHeight="1">
      <c r="K265" s="31"/>
      <c r="L265" s="28"/>
      <c r="M265" s="28"/>
      <c r="N265" s="28"/>
      <c r="O265" s="28"/>
      <c r="P265" s="28"/>
      <c r="Q265" s="28"/>
      <c r="R265" s="28"/>
      <c r="S265" s="28"/>
    </row>
    <row r="266" spans="11:19" ht="12.75" customHeight="1">
      <c r="K266" s="31"/>
      <c r="L266" s="28"/>
      <c r="M266" s="28"/>
      <c r="N266" s="28"/>
      <c r="O266" s="28"/>
      <c r="P266" s="28"/>
      <c r="Q266" s="28"/>
      <c r="R266" s="28"/>
      <c r="S266" s="28"/>
    </row>
    <row r="267" spans="11:19" ht="12.75" customHeight="1">
      <c r="K267" s="31"/>
      <c r="L267" s="28"/>
      <c r="M267" s="28"/>
      <c r="N267" s="28"/>
      <c r="O267" s="28"/>
      <c r="P267" s="28"/>
      <c r="Q267" s="28"/>
      <c r="R267" s="28"/>
      <c r="S267" s="28"/>
    </row>
    <row r="268" spans="11:19" ht="12.75" customHeight="1">
      <c r="K268" s="31"/>
      <c r="L268" s="28"/>
      <c r="M268" s="28"/>
      <c r="N268" s="28"/>
      <c r="O268" s="28"/>
      <c r="P268" s="28"/>
      <c r="Q268" s="28"/>
      <c r="R268" s="28"/>
      <c r="S268" s="28"/>
    </row>
    <row r="269" spans="11:19" ht="12.75" customHeight="1">
      <c r="K269" s="31"/>
      <c r="L269" s="28"/>
      <c r="M269" s="28"/>
      <c r="N269" s="28"/>
      <c r="O269" s="28"/>
      <c r="P269" s="28"/>
      <c r="Q269" s="28"/>
      <c r="R269" s="28"/>
      <c r="S269" s="28"/>
    </row>
    <row r="270" spans="11:19" ht="12.75" customHeight="1">
      <c r="K270" s="31"/>
      <c r="L270" s="28"/>
      <c r="M270" s="28"/>
      <c r="N270" s="28"/>
      <c r="O270" s="28"/>
      <c r="P270" s="28"/>
      <c r="Q270" s="28"/>
      <c r="R270" s="28"/>
      <c r="S270" s="28"/>
    </row>
    <row r="271" spans="11:19" ht="12.75" customHeight="1">
      <c r="K271" s="31"/>
      <c r="L271" s="28"/>
      <c r="M271" s="28"/>
      <c r="N271" s="28"/>
      <c r="O271" s="28"/>
      <c r="P271" s="28"/>
      <c r="Q271" s="28"/>
      <c r="R271" s="28"/>
      <c r="S271" s="28"/>
    </row>
    <row r="272" spans="11:19" ht="12.75" customHeight="1">
      <c r="K272" s="31"/>
      <c r="L272" s="28"/>
      <c r="M272" s="28"/>
      <c r="N272" s="28"/>
      <c r="O272" s="28"/>
      <c r="P272" s="28"/>
      <c r="Q272" s="28"/>
      <c r="R272" s="28"/>
      <c r="S272" s="28"/>
    </row>
    <row r="273" spans="11:19" ht="12.75" customHeight="1">
      <c r="K273" s="31"/>
      <c r="L273" s="28"/>
      <c r="M273" s="28"/>
      <c r="N273" s="28"/>
      <c r="O273" s="28"/>
      <c r="P273" s="28"/>
      <c r="Q273" s="28"/>
      <c r="R273" s="28"/>
      <c r="S273" s="28"/>
    </row>
    <row r="274" spans="11:19" ht="12.75" customHeight="1">
      <c r="K274" s="31"/>
      <c r="L274" s="28"/>
      <c r="M274" s="28"/>
      <c r="N274" s="28"/>
      <c r="O274" s="28"/>
      <c r="P274" s="28"/>
      <c r="Q274" s="28"/>
      <c r="R274" s="28"/>
      <c r="S274" s="28"/>
    </row>
    <row r="275" spans="11:19" ht="12.75" customHeight="1">
      <c r="K275" s="31"/>
      <c r="L275" s="28"/>
      <c r="M275" s="28"/>
      <c r="N275" s="28"/>
      <c r="O275" s="28"/>
      <c r="P275" s="28"/>
      <c r="Q275" s="28"/>
      <c r="R275" s="28"/>
      <c r="S275" s="28"/>
    </row>
    <row r="276" spans="11:19" ht="12.75" customHeight="1">
      <c r="K276" s="31"/>
      <c r="L276" s="28"/>
      <c r="M276" s="28"/>
      <c r="N276" s="28"/>
      <c r="O276" s="28"/>
      <c r="P276" s="28"/>
      <c r="Q276" s="28"/>
      <c r="R276" s="28"/>
      <c r="S276" s="28"/>
    </row>
    <row r="277" spans="11:19" ht="12.75" customHeight="1">
      <c r="K277" s="31"/>
      <c r="L277" s="28"/>
      <c r="M277" s="28"/>
      <c r="N277" s="28"/>
      <c r="O277" s="28"/>
      <c r="P277" s="28"/>
      <c r="Q277" s="28"/>
      <c r="R277" s="28"/>
      <c r="S277" s="28"/>
    </row>
    <row r="278" spans="11:19" ht="12.75" customHeight="1">
      <c r="K278" s="31"/>
      <c r="L278" s="28"/>
      <c r="M278" s="28"/>
      <c r="N278" s="28"/>
      <c r="O278" s="28"/>
      <c r="P278" s="28"/>
      <c r="Q278" s="28"/>
      <c r="R278" s="28"/>
      <c r="S278" s="28"/>
    </row>
    <row r="279" spans="11:19" ht="12.75" customHeight="1">
      <c r="K279" s="31"/>
      <c r="L279" s="28"/>
      <c r="M279" s="28"/>
      <c r="N279" s="28"/>
      <c r="O279" s="28"/>
      <c r="P279" s="28"/>
      <c r="Q279" s="28"/>
      <c r="R279" s="28"/>
      <c r="S279" s="28"/>
    </row>
    <row r="280" spans="11:19" ht="12.75" customHeight="1">
      <c r="K280" s="31"/>
      <c r="L280" s="28"/>
      <c r="M280" s="28"/>
      <c r="N280" s="28"/>
      <c r="O280" s="28"/>
      <c r="P280" s="28"/>
      <c r="Q280" s="28"/>
      <c r="R280" s="28"/>
      <c r="S280" s="28"/>
    </row>
    <row r="281" spans="11:19" ht="12.75" customHeight="1">
      <c r="K281" s="31"/>
      <c r="L281" s="28"/>
      <c r="M281" s="28"/>
      <c r="N281" s="28"/>
      <c r="O281" s="28"/>
      <c r="P281" s="28"/>
      <c r="Q281" s="28"/>
      <c r="R281" s="28"/>
      <c r="S281" s="28"/>
    </row>
    <row r="282" spans="11:19" ht="12.75" customHeight="1">
      <c r="K282" s="31"/>
      <c r="L282" s="28"/>
      <c r="M282" s="28"/>
      <c r="N282" s="28"/>
      <c r="O282" s="28"/>
      <c r="P282" s="28"/>
      <c r="Q282" s="28"/>
      <c r="R282" s="28"/>
      <c r="S282" s="28"/>
    </row>
    <row r="283" spans="11:19" ht="12.75" customHeight="1">
      <c r="K283" s="31"/>
      <c r="L283" s="28"/>
      <c r="M283" s="28"/>
      <c r="N283" s="28"/>
      <c r="O283" s="28"/>
      <c r="P283" s="28"/>
      <c r="Q283" s="28"/>
      <c r="R283" s="28"/>
      <c r="S283" s="28"/>
    </row>
    <row r="284" spans="11:19" ht="12.75" customHeight="1">
      <c r="K284" s="31"/>
      <c r="L284" s="28"/>
      <c r="M284" s="28"/>
      <c r="N284" s="28"/>
      <c r="O284" s="28"/>
      <c r="P284" s="28"/>
      <c r="Q284" s="28"/>
      <c r="R284" s="28"/>
      <c r="S284" s="28"/>
    </row>
    <row r="285" spans="11:19" ht="12.75" customHeight="1">
      <c r="K285" s="31"/>
      <c r="L285" s="28"/>
      <c r="M285" s="28"/>
      <c r="N285" s="28"/>
      <c r="O285" s="28"/>
      <c r="P285" s="28"/>
      <c r="Q285" s="28"/>
      <c r="R285" s="28"/>
      <c r="S285" s="28"/>
    </row>
    <row r="286" spans="11:19" ht="12.75" customHeight="1">
      <c r="K286" s="31"/>
      <c r="L286" s="28"/>
      <c r="M286" s="28"/>
      <c r="N286" s="28"/>
      <c r="O286" s="28"/>
      <c r="P286" s="28"/>
      <c r="Q286" s="28"/>
      <c r="R286" s="28"/>
      <c r="S286" s="28"/>
    </row>
    <row r="287" spans="11:19" ht="12.75" customHeight="1">
      <c r="K287" s="31"/>
      <c r="L287" s="28"/>
      <c r="M287" s="28"/>
      <c r="N287" s="28"/>
      <c r="O287" s="28"/>
      <c r="P287" s="28"/>
      <c r="Q287" s="28"/>
      <c r="R287" s="28"/>
      <c r="S287" s="28"/>
    </row>
    <row r="288" spans="11:19" ht="12.75" customHeight="1">
      <c r="K288" s="31"/>
      <c r="L288" s="28"/>
      <c r="M288" s="28"/>
      <c r="N288" s="28"/>
      <c r="O288" s="28"/>
      <c r="P288" s="28"/>
      <c r="Q288" s="28"/>
      <c r="R288" s="28"/>
      <c r="S288" s="28"/>
    </row>
    <row r="289" spans="11:19" ht="12.75" customHeight="1">
      <c r="K289" s="31"/>
      <c r="L289" s="28"/>
      <c r="M289" s="28"/>
      <c r="N289" s="28"/>
      <c r="O289" s="28"/>
      <c r="P289" s="28"/>
      <c r="Q289" s="28"/>
      <c r="R289" s="28"/>
      <c r="S289" s="28"/>
    </row>
    <row r="290" spans="11:19" ht="12.75" customHeight="1">
      <c r="K290" s="31"/>
      <c r="L290" s="28"/>
      <c r="M290" s="28"/>
      <c r="N290" s="28"/>
      <c r="O290" s="28"/>
      <c r="P290" s="28"/>
      <c r="Q290" s="28"/>
      <c r="R290" s="28"/>
      <c r="S290" s="28"/>
    </row>
    <row r="291" spans="11:19" ht="12.75" customHeight="1">
      <c r="K291" s="31"/>
      <c r="L291" s="28"/>
      <c r="M291" s="28"/>
      <c r="N291" s="28"/>
      <c r="O291" s="28"/>
      <c r="P291" s="28"/>
      <c r="Q291" s="28"/>
      <c r="R291" s="28"/>
      <c r="S291" s="28"/>
    </row>
    <row r="292" spans="11:19" ht="12.75" customHeight="1">
      <c r="K292" s="31"/>
      <c r="L292" s="28"/>
      <c r="M292" s="28"/>
      <c r="N292" s="28"/>
      <c r="O292" s="28"/>
      <c r="P292" s="28"/>
      <c r="Q292" s="28"/>
      <c r="R292" s="28"/>
      <c r="S292" s="28"/>
    </row>
    <row r="293" spans="11:19" ht="12.75" customHeight="1">
      <c r="K293" s="31"/>
      <c r="L293" s="28"/>
      <c r="M293" s="28"/>
      <c r="N293" s="28"/>
      <c r="O293" s="28"/>
      <c r="P293" s="28"/>
      <c r="Q293" s="28"/>
      <c r="R293" s="28"/>
      <c r="S293" s="28"/>
    </row>
    <row r="294" spans="11:19" ht="12.75" customHeight="1">
      <c r="K294" s="31"/>
      <c r="L294" s="28"/>
      <c r="M294" s="28"/>
      <c r="N294" s="28"/>
      <c r="O294" s="28"/>
      <c r="P294" s="28"/>
      <c r="Q294" s="28"/>
      <c r="R294" s="28"/>
      <c r="S294" s="28"/>
    </row>
    <row r="295" spans="11:19" ht="12.75" customHeight="1">
      <c r="K295" s="31"/>
      <c r="L295" s="28"/>
      <c r="M295" s="28"/>
      <c r="N295" s="28"/>
      <c r="O295" s="28"/>
      <c r="P295" s="28"/>
      <c r="Q295" s="28"/>
      <c r="R295" s="28"/>
      <c r="S295" s="28"/>
    </row>
    <row r="296" spans="11:19" ht="12.75" customHeight="1">
      <c r="K296" s="31"/>
      <c r="L296" s="28"/>
      <c r="M296" s="28"/>
      <c r="N296" s="28"/>
      <c r="O296" s="28"/>
      <c r="P296" s="28"/>
      <c r="Q296" s="28"/>
      <c r="R296" s="28"/>
      <c r="S296" s="28"/>
    </row>
    <row r="297" spans="11:19" ht="12.75" customHeight="1">
      <c r="K297" s="31"/>
      <c r="L297" s="28"/>
      <c r="M297" s="28"/>
      <c r="N297" s="28"/>
      <c r="O297" s="28"/>
      <c r="P297" s="28"/>
      <c r="Q297" s="28"/>
      <c r="R297" s="28"/>
      <c r="S297" s="28"/>
    </row>
    <row r="298" spans="11:19" ht="12.75" customHeight="1">
      <c r="K298" s="31"/>
      <c r="L298" s="28"/>
      <c r="M298" s="28"/>
      <c r="N298" s="28"/>
      <c r="O298" s="28"/>
      <c r="P298" s="28"/>
      <c r="Q298" s="28"/>
      <c r="R298" s="28"/>
      <c r="S298" s="28"/>
    </row>
    <row r="299" spans="11:19" ht="12.75" customHeight="1">
      <c r="K299" s="31"/>
      <c r="L299" s="28"/>
      <c r="M299" s="28"/>
      <c r="N299" s="28"/>
      <c r="O299" s="28"/>
      <c r="P299" s="28"/>
      <c r="Q299" s="28"/>
      <c r="R299" s="28"/>
      <c r="S299" s="28"/>
    </row>
    <row r="300" spans="11:19" ht="12.75" customHeight="1">
      <c r="K300" s="31"/>
      <c r="L300" s="28"/>
      <c r="M300" s="28"/>
      <c r="N300" s="28"/>
      <c r="O300" s="28"/>
      <c r="P300" s="28"/>
      <c r="Q300" s="28"/>
      <c r="R300" s="28"/>
      <c r="S300" s="28"/>
    </row>
    <row r="301" spans="11:19" ht="12.75" customHeight="1">
      <c r="K301" s="31"/>
      <c r="L301" s="28"/>
      <c r="M301" s="28"/>
      <c r="N301" s="28"/>
      <c r="O301" s="28"/>
      <c r="P301" s="28"/>
      <c r="Q301" s="28"/>
      <c r="R301" s="28"/>
      <c r="S301" s="28"/>
    </row>
    <row r="302" spans="11:19" ht="12.75" customHeight="1">
      <c r="K302" s="31"/>
      <c r="L302" s="28"/>
      <c r="M302" s="28"/>
      <c r="N302" s="28"/>
      <c r="O302" s="28"/>
      <c r="P302" s="28"/>
      <c r="Q302" s="28"/>
      <c r="R302" s="28"/>
      <c r="S302" s="28"/>
    </row>
    <row r="303" spans="11:19" ht="12.75" customHeight="1">
      <c r="K303" s="31"/>
      <c r="L303" s="28"/>
      <c r="M303" s="28"/>
      <c r="N303" s="28"/>
      <c r="O303" s="28"/>
      <c r="P303" s="28"/>
      <c r="Q303" s="28"/>
      <c r="R303" s="28"/>
      <c r="S303" s="28"/>
    </row>
    <row r="304" spans="11:19" ht="12.75" customHeight="1">
      <c r="K304" s="31"/>
      <c r="L304" s="28"/>
      <c r="M304" s="28"/>
      <c r="N304" s="28"/>
      <c r="O304" s="28"/>
      <c r="P304" s="28"/>
      <c r="Q304" s="28"/>
      <c r="R304" s="28"/>
      <c r="S304" s="28"/>
    </row>
    <row r="305" spans="11:19" ht="12.75" customHeight="1">
      <c r="K305" s="31"/>
      <c r="L305" s="28"/>
      <c r="M305" s="28"/>
      <c r="N305" s="28"/>
      <c r="O305" s="28"/>
      <c r="P305" s="28"/>
      <c r="Q305" s="28"/>
      <c r="R305" s="28"/>
      <c r="S305" s="28"/>
    </row>
    <row r="306" spans="11:19" ht="12.75" customHeight="1">
      <c r="K306" s="31"/>
      <c r="L306" s="28"/>
      <c r="M306" s="28"/>
      <c r="N306" s="28"/>
      <c r="O306" s="28"/>
      <c r="P306" s="28"/>
      <c r="Q306" s="28"/>
      <c r="R306" s="28"/>
      <c r="S306" s="28"/>
    </row>
    <row r="307" spans="11:19" ht="12.75" customHeight="1">
      <c r="K307" s="31"/>
      <c r="L307" s="28"/>
      <c r="M307" s="28"/>
      <c r="N307" s="28"/>
      <c r="O307" s="28"/>
      <c r="P307" s="28"/>
      <c r="Q307" s="28"/>
      <c r="R307" s="28"/>
      <c r="S307" s="28"/>
    </row>
    <row r="308" spans="11:19" ht="12.75" customHeight="1">
      <c r="K308" s="31"/>
      <c r="L308" s="28"/>
      <c r="M308" s="28"/>
      <c r="N308" s="28"/>
      <c r="O308" s="28"/>
      <c r="P308" s="28"/>
      <c r="Q308" s="28"/>
      <c r="R308" s="28"/>
      <c r="S308" s="28"/>
    </row>
    <row r="309" spans="11:19" ht="12.75" customHeight="1">
      <c r="K309" s="31"/>
      <c r="L309" s="28"/>
      <c r="M309" s="28"/>
      <c r="N309" s="28"/>
      <c r="O309" s="28"/>
      <c r="P309" s="28"/>
      <c r="Q309" s="28"/>
      <c r="R309" s="28"/>
      <c r="S309" s="28"/>
    </row>
    <row r="310" spans="11:19" ht="12.75" customHeight="1">
      <c r="K310" s="31"/>
      <c r="L310" s="28"/>
      <c r="M310" s="28"/>
      <c r="N310" s="28"/>
      <c r="O310" s="28"/>
      <c r="P310" s="28"/>
      <c r="Q310" s="28"/>
      <c r="R310" s="28"/>
      <c r="S310" s="28"/>
    </row>
    <row r="311" spans="11:19" ht="12.75" customHeight="1">
      <c r="K311" s="31"/>
      <c r="L311" s="28"/>
      <c r="M311" s="28"/>
      <c r="N311" s="28"/>
      <c r="O311" s="28"/>
      <c r="P311" s="28"/>
      <c r="Q311" s="28"/>
      <c r="R311" s="28"/>
      <c r="S311" s="28"/>
    </row>
    <row r="312" spans="11:19" ht="12.75" customHeight="1">
      <c r="K312" s="31"/>
      <c r="L312" s="28"/>
      <c r="M312" s="28"/>
      <c r="N312" s="28"/>
      <c r="O312" s="28"/>
      <c r="P312" s="28"/>
      <c r="Q312" s="28"/>
      <c r="R312" s="28"/>
      <c r="S312" s="28"/>
    </row>
    <row r="313" spans="11:19" ht="12.75" customHeight="1">
      <c r="K313" s="31"/>
      <c r="L313" s="28"/>
      <c r="M313" s="28"/>
      <c r="N313" s="28"/>
      <c r="O313" s="28"/>
      <c r="P313" s="28"/>
      <c r="Q313" s="28"/>
      <c r="R313" s="28"/>
      <c r="S313" s="28"/>
    </row>
    <row r="314" spans="11:19" ht="12.75" customHeight="1">
      <c r="K314" s="31"/>
      <c r="L314" s="28"/>
      <c r="M314" s="28"/>
      <c r="N314" s="28"/>
      <c r="O314" s="28"/>
      <c r="P314" s="28"/>
      <c r="Q314" s="28"/>
      <c r="R314" s="28"/>
      <c r="S314" s="28"/>
    </row>
    <row r="315" spans="11:19" ht="12.75" customHeight="1">
      <c r="K315" s="31"/>
      <c r="L315" s="28"/>
      <c r="M315" s="28"/>
      <c r="N315" s="28"/>
      <c r="O315" s="28"/>
      <c r="P315" s="28"/>
      <c r="Q315" s="28"/>
      <c r="R315" s="28"/>
      <c r="S315" s="28"/>
    </row>
    <row r="316" spans="11:19" ht="12.75" customHeight="1">
      <c r="K316" s="31"/>
      <c r="L316" s="28"/>
      <c r="M316" s="28"/>
      <c r="N316" s="28"/>
      <c r="O316" s="28"/>
      <c r="P316" s="28"/>
      <c r="Q316" s="28"/>
      <c r="R316" s="28"/>
      <c r="S316" s="28"/>
    </row>
    <row r="317" spans="11:19" ht="12.75" customHeight="1">
      <c r="K317" s="31"/>
      <c r="L317" s="28"/>
      <c r="M317" s="28"/>
      <c r="N317" s="28"/>
      <c r="O317" s="28"/>
      <c r="P317" s="28"/>
      <c r="Q317" s="28"/>
      <c r="R317" s="28"/>
      <c r="S317" s="28"/>
    </row>
    <row r="318" spans="11:19" ht="12.75" customHeight="1">
      <c r="K318" s="31"/>
      <c r="L318" s="28"/>
      <c r="M318" s="28"/>
      <c r="N318" s="28"/>
      <c r="O318" s="28"/>
      <c r="P318" s="28"/>
      <c r="Q318" s="28"/>
      <c r="R318" s="28"/>
      <c r="S318" s="28"/>
    </row>
    <row r="319" spans="11:19" ht="12.75" customHeight="1">
      <c r="K319" s="31"/>
      <c r="L319" s="28"/>
      <c r="M319" s="28"/>
      <c r="N319" s="28"/>
      <c r="O319" s="28"/>
      <c r="P319" s="28"/>
      <c r="Q319" s="28"/>
      <c r="R319" s="28"/>
      <c r="S319" s="28"/>
    </row>
    <row r="320" spans="11:19" ht="12.75" customHeight="1">
      <c r="K320" s="31"/>
      <c r="L320" s="28"/>
      <c r="M320" s="28"/>
      <c r="N320" s="28"/>
      <c r="O320" s="28"/>
      <c r="P320" s="28"/>
      <c r="Q320" s="28"/>
      <c r="R320" s="28"/>
      <c r="S320" s="28"/>
    </row>
    <row r="321" spans="11:19" ht="12.75" customHeight="1">
      <c r="K321" s="31"/>
      <c r="L321" s="28"/>
      <c r="M321" s="28"/>
      <c r="N321" s="28"/>
      <c r="O321" s="28"/>
      <c r="P321" s="28"/>
      <c r="Q321" s="28"/>
      <c r="R321" s="28"/>
      <c r="S321" s="28"/>
    </row>
    <row r="322" spans="11:19" ht="12.75" customHeight="1">
      <c r="K322" s="31"/>
      <c r="L322" s="28"/>
      <c r="M322" s="28"/>
      <c r="N322" s="28"/>
      <c r="O322" s="28"/>
      <c r="P322" s="28"/>
      <c r="Q322" s="28"/>
      <c r="R322" s="28"/>
      <c r="S322" s="28"/>
    </row>
    <row r="323" spans="11:19" ht="12.75" customHeight="1">
      <c r="K323" s="31"/>
      <c r="L323" s="28"/>
      <c r="M323" s="28"/>
      <c r="N323" s="28"/>
      <c r="O323" s="28"/>
      <c r="P323" s="28"/>
      <c r="Q323" s="28"/>
      <c r="R323" s="28"/>
      <c r="S323" s="28"/>
    </row>
    <row r="324" spans="11:19" ht="12.75" customHeight="1">
      <c r="K324" s="31"/>
      <c r="L324" s="28"/>
      <c r="M324" s="28"/>
      <c r="N324" s="28"/>
      <c r="O324" s="28"/>
      <c r="P324" s="28"/>
      <c r="Q324" s="28"/>
      <c r="R324" s="28"/>
      <c r="S324" s="28"/>
    </row>
    <row r="325" spans="11:19" ht="12.75" customHeight="1">
      <c r="K325" s="31"/>
      <c r="L325" s="28"/>
      <c r="M325" s="28"/>
      <c r="N325" s="28"/>
      <c r="O325" s="28"/>
      <c r="P325" s="28"/>
      <c r="Q325" s="28"/>
      <c r="R325" s="28"/>
      <c r="S325" s="28"/>
    </row>
    <row r="326" spans="11:19" ht="12.75" customHeight="1">
      <c r="K326" s="31"/>
      <c r="L326" s="28"/>
      <c r="M326" s="28"/>
      <c r="N326" s="28"/>
      <c r="O326" s="28"/>
      <c r="P326" s="28"/>
      <c r="Q326" s="28"/>
      <c r="R326" s="28"/>
      <c r="S326" s="28"/>
    </row>
    <row r="327" spans="11:19" ht="12.75" customHeight="1">
      <c r="K327" s="31"/>
      <c r="L327" s="28"/>
      <c r="M327" s="28"/>
      <c r="N327" s="28"/>
      <c r="O327" s="28"/>
      <c r="P327" s="28"/>
      <c r="Q327" s="28"/>
      <c r="R327" s="28"/>
      <c r="S327" s="28"/>
    </row>
    <row r="328" spans="11:19" ht="12.75" customHeight="1">
      <c r="K328" s="31"/>
      <c r="L328" s="28"/>
      <c r="M328" s="28"/>
      <c r="N328" s="28"/>
      <c r="O328" s="28"/>
      <c r="P328" s="28"/>
      <c r="Q328" s="28"/>
      <c r="R328" s="28"/>
      <c r="S328" s="28"/>
    </row>
    <row r="329" spans="11:19" ht="12.75" customHeight="1">
      <c r="K329" s="31"/>
      <c r="L329" s="28"/>
      <c r="M329" s="28"/>
      <c r="N329" s="28"/>
      <c r="O329" s="28"/>
      <c r="P329" s="28"/>
      <c r="Q329" s="28"/>
      <c r="R329" s="28"/>
      <c r="S329" s="28"/>
    </row>
    <row r="330" spans="11:19" ht="12.75" customHeight="1">
      <c r="K330" s="31"/>
      <c r="L330" s="28"/>
      <c r="M330" s="28"/>
      <c r="N330" s="28"/>
      <c r="O330" s="28"/>
      <c r="P330" s="28"/>
      <c r="Q330" s="28"/>
      <c r="R330" s="28"/>
      <c r="S330" s="28"/>
    </row>
    <row r="331" spans="11:19" ht="12.75" customHeight="1">
      <c r="K331" s="31"/>
      <c r="L331" s="28"/>
      <c r="M331" s="28"/>
      <c r="N331" s="28"/>
      <c r="O331" s="28"/>
      <c r="P331" s="28"/>
      <c r="Q331" s="28"/>
      <c r="R331" s="28"/>
      <c r="S331" s="28"/>
    </row>
    <row r="332" spans="11:19" ht="12.75" customHeight="1">
      <c r="K332" s="31"/>
      <c r="L332" s="28"/>
      <c r="M332" s="28"/>
      <c r="N332" s="28"/>
      <c r="O332" s="28"/>
      <c r="P332" s="28"/>
      <c r="Q332" s="28"/>
      <c r="R332" s="28"/>
      <c r="S332" s="28"/>
    </row>
    <row r="333" spans="11:19" ht="12.75" customHeight="1">
      <c r="K333" s="31"/>
      <c r="L333" s="28"/>
      <c r="M333" s="28"/>
      <c r="N333" s="28"/>
      <c r="O333" s="28"/>
      <c r="P333" s="28"/>
      <c r="Q333" s="28"/>
      <c r="R333" s="28"/>
      <c r="S333" s="28"/>
    </row>
    <row r="334" spans="11:19" ht="12.75" customHeight="1">
      <c r="K334" s="31"/>
      <c r="L334" s="28"/>
      <c r="M334" s="28"/>
      <c r="N334" s="28"/>
      <c r="O334" s="28"/>
      <c r="P334" s="28"/>
      <c r="Q334" s="28"/>
      <c r="R334" s="28"/>
      <c r="S334" s="28"/>
    </row>
    <row r="335" spans="11:19" ht="12.75" customHeight="1">
      <c r="K335" s="31"/>
      <c r="L335" s="28"/>
      <c r="M335" s="28"/>
      <c r="N335" s="28"/>
      <c r="O335" s="28"/>
      <c r="P335" s="28"/>
      <c r="Q335" s="28"/>
      <c r="R335" s="28"/>
      <c r="S335" s="28"/>
    </row>
    <row r="336" spans="11:19" ht="12.75" customHeight="1">
      <c r="K336" s="31"/>
      <c r="L336" s="28"/>
      <c r="M336" s="28"/>
      <c r="N336" s="28"/>
      <c r="O336" s="28"/>
      <c r="P336" s="28"/>
      <c r="Q336" s="28"/>
      <c r="R336" s="28"/>
      <c r="S336" s="28"/>
    </row>
    <row r="337" spans="11:19" ht="12.75" customHeight="1">
      <c r="K337" s="31"/>
      <c r="L337" s="28"/>
      <c r="M337" s="28"/>
      <c r="N337" s="28"/>
      <c r="O337" s="28"/>
      <c r="P337" s="28"/>
      <c r="Q337" s="28"/>
      <c r="R337" s="28"/>
      <c r="S337" s="28"/>
    </row>
    <row r="338" spans="11:19" ht="12.75" customHeight="1">
      <c r="K338" s="31"/>
      <c r="L338" s="28"/>
      <c r="M338" s="28"/>
      <c r="N338" s="28"/>
      <c r="O338" s="28"/>
      <c r="P338" s="28"/>
      <c r="Q338" s="28"/>
      <c r="R338" s="28"/>
      <c r="S338" s="28"/>
    </row>
    <row r="339" spans="11:19" ht="12.75" customHeight="1">
      <c r="K339" s="31"/>
      <c r="L339" s="28"/>
      <c r="M339" s="28"/>
      <c r="N339" s="28"/>
      <c r="O339" s="28"/>
      <c r="P339" s="28"/>
      <c r="Q339" s="28"/>
      <c r="R339" s="28"/>
      <c r="S339" s="28"/>
    </row>
    <row r="340" spans="11:19" ht="12.75" customHeight="1">
      <c r="K340" s="31"/>
      <c r="L340" s="28"/>
      <c r="M340" s="28"/>
      <c r="N340" s="28"/>
      <c r="O340" s="28"/>
      <c r="P340" s="28"/>
      <c r="Q340" s="28"/>
      <c r="R340" s="28"/>
      <c r="S340" s="28"/>
    </row>
    <row r="341" spans="11:19" ht="12.75" customHeight="1">
      <c r="K341" s="31"/>
      <c r="L341" s="28"/>
      <c r="M341" s="28"/>
      <c r="N341" s="28"/>
      <c r="O341" s="28"/>
      <c r="P341" s="28"/>
      <c r="Q341" s="28"/>
      <c r="R341" s="28"/>
      <c r="S341" s="28"/>
    </row>
    <row r="342" spans="11:19" ht="12.75" customHeight="1">
      <c r="K342" s="31"/>
      <c r="L342" s="28"/>
      <c r="M342" s="28"/>
      <c r="N342" s="28"/>
      <c r="O342" s="28"/>
      <c r="P342" s="28"/>
      <c r="Q342" s="28"/>
      <c r="R342" s="28"/>
      <c r="S342" s="28"/>
    </row>
    <row r="343" spans="11:19" ht="12.75" customHeight="1">
      <c r="K343" s="31"/>
      <c r="L343" s="28"/>
      <c r="M343" s="28"/>
      <c r="N343" s="28"/>
      <c r="O343" s="28"/>
      <c r="P343" s="28"/>
      <c r="Q343" s="28"/>
      <c r="R343" s="28"/>
      <c r="S343" s="28"/>
    </row>
    <row r="344" spans="11:19" ht="12.75" customHeight="1">
      <c r="K344" s="31"/>
      <c r="L344" s="28"/>
      <c r="M344" s="28"/>
      <c r="N344" s="28"/>
      <c r="O344" s="28"/>
      <c r="P344" s="28"/>
      <c r="Q344" s="28"/>
      <c r="R344" s="28"/>
      <c r="S344" s="28"/>
    </row>
    <row r="345" spans="11:19" ht="12.75" customHeight="1">
      <c r="K345" s="31"/>
      <c r="L345" s="28"/>
      <c r="M345" s="28"/>
      <c r="N345" s="28"/>
      <c r="O345" s="28"/>
      <c r="P345" s="28"/>
      <c r="Q345" s="28"/>
      <c r="R345" s="28"/>
      <c r="S345" s="28"/>
    </row>
    <row r="346" spans="11:19" ht="12.75" customHeight="1">
      <c r="K346" s="31"/>
      <c r="L346" s="28"/>
      <c r="M346" s="28"/>
      <c r="N346" s="28"/>
      <c r="O346" s="28"/>
      <c r="P346" s="28"/>
      <c r="Q346" s="28"/>
      <c r="R346" s="28"/>
      <c r="S346" s="28"/>
    </row>
    <row r="347" spans="11:19" ht="12.75" customHeight="1">
      <c r="K347" s="31"/>
      <c r="L347" s="28"/>
      <c r="M347" s="28"/>
      <c r="N347" s="28"/>
      <c r="O347" s="28"/>
      <c r="P347" s="28"/>
      <c r="Q347" s="28"/>
      <c r="R347" s="28"/>
      <c r="S347" s="28"/>
    </row>
    <row r="348" spans="11:19" ht="12.75" customHeight="1">
      <c r="K348" s="31"/>
      <c r="L348" s="28"/>
      <c r="M348" s="28"/>
      <c r="N348" s="28"/>
      <c r="O348" s="28"/>
      <c r="P348" s="28"/>
      <c r="Q348" s="28"/>
      <c r="R348" s="28"/>
      <c r="S348" s="28"/>
    </row>
    <row r="349" spans="11:19" ht="12.75" customHeight="1">
      <c r="K349" s="31"/>
      <c r="L349" s="28"/>
      <c r="M349" s="28"/>
      <c r="N349" s="28"/>
      <c r="O349" s="28"/>
      <c r="P349" s="28"/>
      <c r="Q349" s="28"/>
      <c r="R349" s="28"/>
      <c r="S349" s="28"/>
    </row>
    <row r="350" spans="11:19" ht="12.75" customHeight="1">
      <c r="K350" s="31"/>
      <c r="L350" s="28"/>
      <c r="M350" s="28"/>
      <c r="N350" s="28"/>
      <c r="O350" s="28"/>
      <c r="P350" s="28"/>
      <c r="Q350" s="28"/>
      <c r="R350" s="28"/>
      <c r="S350" s="28"/>
    </row>
    <row r="351" spans="11:19" ht="12.75" customHeight="1">
      <c r="K351" s="31"/>
      <c r="L351" s="28"/>
      <c r="M351" s="28"/>
      <c r="N351" s="28"/>
      <c r="O351" s="28"/>
      <c r="P351" s="28"/>
      <c r="Q351" s="28"/>
      <c r="R351" s="28"/>
      <c r="S351" s="28"/>
    </row>
    <row r="352" spans="11:19" ht="12.75" customHeight="1">
      <c r="K352" s="31"/>
      <c r="L352" s="28"/>
      <c r="M352" s="28"/>
      <c r="N352" s="28"/>
      <c r="O352" s="28"/>
      <c r="P352" s="28"/>
      <c r="Q352" s="28"/>
      <c r="R352" s="28"/>
      <c r="S352" s="28"/>
    </row>
    <row r="353" spans="11:19" ht="12.75" customHeight="1">
      <c r="K353" s="31"/>
      <c r="L353" s="28"/>
      <c r="M353" s="28"/>
      <c r="N353" s="28"/>
      <c r="O353" s="28"/>
      <c r="P353" s="28"/>
      <c r="Q353" s="28"/>
      <c r="R353" s="28"/>
      <c r="S353" s="28"/>
    </row>
    <row r="354" spans="11:19" ht="12.75" customHeight="1">
      <c r="K354" s="31"/>
      <c r="L354" s="28"/>
      <c r="M354" s="28"/>
      <c r="N354" s="28"/>
      <c r="O354" s="28"/>
      <c r="P354" s="28"/>
      <c r="Q354" s="28"/>
      <c r="R354" s="28"/>
      <c r="S354" s="28"/>
    </row>
    <row r="355" spans="11:19" ht="12.75" customHeight="1">
      <c r="K355" s="31"/>
      <c r="L355" s="28"/>
      <c r="M355" s="28"/>
      <c r="N355" s="28"/>
      <c r="O355" s="28"/>
      <c r="P355" s="28"/>
      <c r="Q355" s="28"/>
      <c r="R355" s="28"/>
      <c r="S355" s="28"/>
    </row>
    <row r="356" spans="11:19" ht="12.75" customHeight="1">
      <c r="K356" s="31"/>
      <c r="L356" s="28"/>
      <c r="M356" s="28"/>
      <c r="N356" s="28"/>
      <c r="O356" s="28"/>
      <c r="P356" s="28"/>
      <c r="Q356" s="28"/>
      <c r="R356" s="28"/>
      <c r="S356" s="28"/>
    </row>
    <row r="357" spans="11:19" ht="12.75" customHeight="1">
      <c r="K357" s="31"/>
      <c r="L357" s="28"/>
      <c r="M357" s="28"/>
      <c r="N357" s="28"/>
      <c r="O357" s="28"/>
      <c r="P357" s="28"/>
      <c r="Q357" s="28"/>
      <c r="R357" s="28"/>
      <c r="S357" s="28"/>
    </row>
    <row r="358" spans="11:19" ht="12.75" customHeight="1">
      <c r="K358" s="31"/>
      <c r="L358" s="28"/>
      <c r="M358" s="28"/>
      <c r="N358" s="28"/>
      <c r="O358" s="28"/>
      <c r="P358" s="28"/>
      <c r="Q358" s="28"/>
      <c r="R358" s="28"/>
      <c r="S358" s="28"/>
    </row>
    <row r="359" spans="11:19" ht="12.75" customHeight="1">
      <c r="K359" s="31"/>
      <c r="L359" s="28"/>
      <c r="M359" s="28"/>
      <c r="N359" s="28"/>
      <c r="O359" s="28"/>
      <c r="P359" s="28"/>
      <c r="Q359" s="28"/>
      <c r="R359" s="28"/>
      <c r="S359" s="28"/>
    </row>
    <row r="360" spans="11:19" ht="12.75" customHeight="1">
      <c r="K360" s="31"/>
      <c r="L360" s="28"/>
      <c r="M360" s="28"/>
      <c r="N360" s="28"/>
      <c r="O360" s="28"/>
      <c r="P360" s="28"/>
      <c r="Q360" s="28"/>
      <c r="R360" s="28"/>
      <c r="S360" s="28"/>
    </row>
    <row r="361" spans="11:19" ht="12.75" customHeight="1">
      <c r="K361" s="31"/>
      <c r="L361" s="28"/>
      <c r="M361" s="28"/>
      <c r="N361" s="28"/>
      <c r="O361" s="28"/>
      <c r="P361" s="28"/>
      <c r="Q361" s="28"/>
      <c r="R361" s="28"/>
      <c r="S361" s="28"/>
    </row>
    <row r="362" spans="11:19" ht="12.75" customHeight="1">
      <c r="K362" s="31"/>
      <c r="L362" s="28"/>
      <c r="M362" s="28"/>
      <c r="N362" s="28"/>
      <c r="O362" s="28"/>
      <c r="P362" s="28"/>
      <c r="Q362" s="28"/>
      <c r="R362" s="28"/>
      <c r="S362" s="28"/>
    </row>
    <row r="363" spans="11:19" ht="12.75" customHeight="1">
      <c r="K363" s="31"/>
      <c r="L363" s="28"/>
      <c r="M363" s="28"/>
      <c r="N363" s="28"/>
      <c r="O363" s="28"/>
      <c r="P363" s="28"/>
      <c r="Q363" s="28"/>
      <c r="R363" s="28"/>
      <c r="S363" s="28"/>
    </row>
    <row r="364" spans="11:19" ht="12.75" customHeight="1">
      <c r="K364" s="31"/>
      <c r="L364" s="28"/>
      <c r="M364" s="28"/>
      <c r="N364" s="28"/>
      <c r="O364" s="28"/>
      <c r="P364" s="28"/>
      <c r="Q364" s="28"/>
      <c r="R364" s="28"/>
      <c r="S364" s="28"/>
    </row>
    <row r="365" spans="11:19" ht="12.75" customHeight="1">
      <c r="K365" s="31"/>
      <c r="L365" s="28"/>
      <c r="M365" s="28"/>
      <c r="N365" s="28"/>
      <c r="O365" s="28"/>
      <c r="P365" s="28"/>
      <c r="Q365" s="28"/>
      <c r="R365" s="28"/>
      <c r="S365" s="28"/>
    </row>
    <row r="366" spans="11:19" ht="12.75" customHeight="1">
      <c r="K366" s="31"/>
      <c r="L366" s="28"/>
      <c r="M366" s="28"/>
      <c r="N366" s="28"/>
      <c r="O366" s="28"/>
      <c r="P366" s="28"/>
      <c r="Q366" s="28"/>
      <c r="R366" s="28"/>
      <c r="S366" s="28"/>
    </row>
    <row r="367" spans="11:19" ht="12.75" customHeight="1">
      <c r="K367" s="31"/>
      <c r="L367" s="28"/>
      <c r="M367" s="28"/>
      <c r="N367" s="28"/>
      <c r="O367" s="28"/>
      <c r="P367" s="28"/>
      <c r="Q367" s="28"/>
      <c r="R367" s="28"/>
      <c r="S367" s="28"/>
    </row>
    <row r="368" spans="11:19" ht="12.75" customHeight="1">
      <c r="K368" s="31"/>
      <c r="L368" s="28"/>
      <c r="M368" s="28"/>
      <c r="N368" s="28"/>
      <c r="O368" s="28"/>
      <c r="P368" s="28"/>
      <c r="Q368" s="28"/>
      <c r="R368" s="28"/>
      <c r="S368" s="28"/>
    </row>
    <row r="369" spans="11:19" ht="12.75" customHeight="1">
      <c r="K369" s="31"/>
      <c r="L369" s="28"/>
      <c r="M369" s="28"/>
      <c r="N369" s="28"/>
      <c r="O369" s="28"/>
      <c r="P369" s="28"/>
      <c r="Q369" s="28"/>
      <c r="R369" s="28"/>
      <c r="S369" s="28"/>
    </row>
    <row r="370" spans="11:19" ht="12.75" customHeight="1">
      <c r="K370" s="31"/>
      <c r="L370" s="28"/>
      <c r="M370" s="28"/>
      <c r="N370" s="28"/>
      <c r="O370" s="28"/>
      <c r="P370" s="28"/>
      <c r="Q370" s="28"/>
      <c r="R370" s="28"/>
      <c r="S370" s="28"/>
    </row>
    <row r="371" spans="11:19" ht="12.75" customHeight="1">
      <c r="K371" s="31"/>
      <c r="L371" s="28"/>
      <c r="M371" s="28"/>
      <c r="N371" s="28"/>
      <c r="O371" s="28"/>
      <c r="P371" s="28"/>
      <c r="Q371" s="28"/>
      <c r="R371" s="28"/>
      <c r="S371" s="28"/>
    </row>
    <row r="372" spans="11:19" ht="12.75" customHeight="1">
      <c r="K372" s="31"/>
      <c r="L372" s="28"/>
      <c r="M372" s="28"/>
      <c r="N372" s="28"/>
      <c r="O372" s="28"/>
      <c r="P372" s="28"/>
      <c r="Q372" s="28"/>
      <c r="R372" s="28"/>
      <c r="S372" s="28"/>
    </row>
    <row r="373" spans="11:19" ht="12.75" customHeight="1">
      <c r="K373" s="31"/>
      <c r="L373" s="28"/>
      <c r="M373" s="28"/>
      <c r="N373" s="28"/>
      <c r="O373" s="28"/>
      <c r="P373" s="28"/>
      <c r="Q373" s="28"/>
      <c r="R373" s="28"/>
      <c r="S373" s="28"/>
    </row>
    <row r="374" spans="11:19" ht="12.75" customHeight="1">
      <c r="K374" s="31"/>
      <c r="L374" s="28"/>
      <c r="M374" s="28"/>
      <c r="N374" s="28"/>
      <c r="O374" s="28"/>
      <c r="P374" s="28"/>
      <c r="Q374" s="28"/>
      <c r="R374" s="28"/>
      <c r="S374" s="28"/>
    </row>
    <row r="375" spans="11:19" ht="12.75" customHeight="1">
      <c r="K375" s="31"/>
      <c r="L375" s="28"/>
      <c r="M375" s="28"/>
      <c r="N375" s="28"/>
      <c r="O375" s="28"/>
      <c r="P375" s="28"/>
      <c r="Q375" s="28"/>
      <c r="R375" s="28"/>
      <c r="S375" s="28"/>
    </row>
    <row r="376" spans="11:19" ht="12.75" customHeight="1">
      <c r="K376" s="31"/>
      <c r="L376" s="28"/>
      <c r="M376" s="28"/>
      <c r="N376" s="28"/>
      <c r="O376" s="28"/>
      <c r="P376" s="28"/>
      <c r="Q376" s="28"/>
      <c r="R376" s="28"/>
      <c r="S376" s="28"/>
    </row>
    <row r="377" spans="11:19" ht="12.75" customHeight="1">
      <c r="K377" s="31"/>
      <c r="L377" s="28"/>
      <c r="M377" s="28"/>
      <c r="N377" s="28"/>
      <c r="O377" s="28"/>
      <c r="P377" s="28"/>
      <c r="Q377" s="28"/>
      <c r="R377" s="28"/>
      <c r="S377" s="28"/>
    </row>
    <row r="378" spans="11:19" ht="12.75" customHeight="1">
      <c r="K378" s="31"/>
      <c r="L378" s="28"/>
      <c r="M378" s="28"/>
      <c r="N378" s="28"/>
      <c r="O378" s="28"/>
      <c r="P378" s="28"/>
      <c r="Q378" s="28"/>
      <c r="R378" s="28"/>
      <c r="S378" s="28"/>
    </row>
    <row r="379" spans="11:19" ht="12.75" customHeight="1">
      <c r="K379" s="31"/>
      <c r="L379" s="28"/>
      <c r="M379" s="28"/>
      <c r="N379" s="28"/>
      <c r="O379" s="28"/>
      <c r="P379" s="28"/>
      <c r="Q379" s="28"/>
      <c r="R379" s="28"/>
      <c r="S379" s="28"/>
    </row>
    <row r="380" spans="11:19" ht="12.75" customHeight="1">
      <c r="K380" s="31"/>
      <c r="L380" s="28"/>
      <c r="M380" s="28"/>
      <c r="N380" s="28"/>
      <c r="O380" s="28"/>
      <c r="P380" s="28"/>
      <c r="Q380" s="28"/>
      <c r="R380" s="28"/>
      <c r="S380" s="28"/>
    </row>
    <row r="381" spans="11:19" ht="12.75" customHeight="1">
      <c r="K381" s="31"/>
      <c r="L381" s="28"/>
      <c r="M381" s="28"/>
      <c r="N381" s="28"/>
      <c r="O381" s="28"/>
      <c r="P381" s="28"/>
      <c r="Q381" s="28"/>
      <c r="R381" s="28"/>
      <c r="S381" s="28"/>
    </row>
    <row r="382" spans="11:19" ht="12.75" customHeight="1">
      <c r="K382" s="31"/>
      <c r="L382" s="28"/>
      <c r="M382" s="28"/>
      <c r="N382" s="28"/>
      <c r="O382" s="28"/>
      <c r="P382" s="28"/>
      <c r="Q382" s="28"/>
      <c r="R382" s="28"/>
      <c r="S382" s="28"/>
    </row>
    <row r="383" spans="11:19" ht="12.75" customHeight="1">
      <c r="K383" s="31"/>
      <c r="L383" s="28"/>
      <c r="M383" s="28"/>
      <c r="N383" s="28"/>
      <c r="O383" s="28"/>
      <c r="P383" s="28"/>
      <c r="Q383" s="28"/>
      <c r="R383" s="28"/>
      <c r="S383" s="28"/>
    </row>
    <row r="384" spans="11:19" ht="12.75" customHeight="1">
      <c r="K384" s="31"/>
      <c r="L384" s="28"/>
      <c r="M384" s="28"/>
      <c r="N384" s="28"/>
      <c r="O384" s="28"/>
      <c r="P384" s="28"/>
      <c r="Q384" s="28"/>
      <c r="R384" s="28"/>
      <c r="S384" s="28"/>
    </row>
    <row r="385" spans="11:19" ht="12.75" customHeight="1">
      <c r="K385" s="31"/>
      <c r="L385" s="28"/>
      <c r="M385" s="28"/>
      <c r="N385" s="28"/>
      <c r="O385" s="28"/>
      <c r="P385" s="28"/>
      <c r="Q385" s="28"/>
      <c r="R385" s="28"/>
      <c r="S385" s="28"/>
    </row>
    <row r="386" spans="11:19" ht="12.75" customHeight="1">
      <c r="K386" s="31"/>
      <c r="L386" s="28"/>
      <c r="M386" s="28"/>
      <c r="N386" s="28"/>
      <c r="O386" s="28"/>
      <c r="P386" s="28"/>
      <c r="Q386" s="28"/>
      <c r="R386" s="28"/>
      <c r="S386" s="28"/>
    </row>
    <row r="387" spans="11:19" ht="12.75" customHeight="1">
      <c r="K387" s="31"/>
      <c r="L387" s="28"/>
      <c r="M387" s="28"/>
      <c r="N387" s="28"/>
      <c r="O387" s="28"/>
      <c r="P387" s="28"/>
      <c r="Q387" s="28"/>
      <c r="R387" s="28"/>
      <c r="S387" s="28"/>
    </row>
    <row r="388" spans="11:19" ht="12.75" customHeight="1">
      <c r="K388" s="31"/>
      <c r="L388" s="28"/>
      <c r="M388" s="28"/>
      <c r="N388" s="28"/>
      <c r="O388" s="28"/>
      <c r="P388" s="28"/>
      <c r="Q388" s="28"/>
      <c r="R388" s="28"/>
      <c r="S388" s="28"/>
    </row>
    <row r="389" spans="11:19" ht="12.75" customHeight="1">
      <c r="K389" s="31"/>
      <c r="L389" s="28"/>
      <c r="M389" s="28"/>
      <c r="N389" s="28"/>
      <c r="O389" s="28"/>
      <c r="P389" s="28"/>
      <c r="Q389" s="28"/>
      <c r="R389" s="28"/>
      <c r="S389" s="28"/>
    </row>
    <row r="390" spans="11:19" ht="12.75" customHeight="1">
      <c r="K390" s="31"/>
      <c r="L390" s="28"/>
      <c r="M390" s="28"/>
      <c r="N390" s="28"/>
      <c r="O390" s="28"/>
      <c r="P390" s="28"/>
      <c r="Q390" s="28"/>
      <c r="R390" s="28"/>
      <c r="S390" s="28"/>
    </row>
    <row r="391" spans="11:19" ht="12.75" customHeight="1">
      <c r="K391" s="31"/>
      <c r="L391" s="28"/>
      <c r="M391" s="28"/>
      <c r="N391" s="28"/>
      <c r="O391" s="28"/>
      <c r="P391" s="28"/>
      <c r="Q391" s="28"/>
      <c r="R391" s="28"/>
      <c r="S391" s="28"/>
    </row>
    <row r="392" spans="11:19" ht="12.75" customHeight="1">
      <c r="K392" s="31"/>
      <c r="L392" s="28"/>
      <c r="M392" s="28"/>
      <c r="N392" s="28"/>
      <c r="O392" s="28"/>
      <c r="P392" s="28"/>
      <c r="Q392" s="28"/>
      <c r="R392" s="28"/>
      <c r="S392" s="28"/>
    </row>
    <row r="393" spans="11:19" ht="12.75" customHeight="1">
      <c r="K393" s="31"/>
      <c r="L393" s="28"/>
      <c r="M393" s="28"/>
      <c r="N393" s="28"/>
      <c r="O393" s="28"/>
      <c r="P393" s="28"/>
      <c r="Q393" s="28"/>
      <c r="R393" s="28"/>
      <c r="S393" s="28"/>
    </row>
    <row r="394" spans="11:19" ht="12.75" customHeight="1">
      <c r="K394" s="31"/>
      <c r="L394" s="28"/>
      <c r="M394" s="28"/>
      <c r="N394" s="28"/>
      <c r="O394" s="28"/>
      <c r="P394" s="28"/>
      <c r="Q394" s="28"/>
      <c r="R394" s="28"/>
      <c r="S394" s="28"/>
    </row>
    <row r="395" spans="11:19" ht="12.75" customHeight="1">
      <c r="K395" s="31"/>
      <c r="L395" s="28"/>
      <c r="M395" s="28"/>
      <c r="N395" s="28"/>
      <c r="O395" s="28"/>
      <c r="P395" s="28"/>
      <c r="Q395" s="28"/>
      <c r="R395" s="28"/>
      <c r="S395" s="28"/>
    </row>
    <row r="396" spans="11:19" ht="12.75" customHeight="1">
      <c r="K396" s="31"/>
      <c r="L396" s="28"/>
      <c r="M396" s="28"/>
      <c r="N396" s="28"/>
      <c r="O396" s="28"/>
      <c r="P396" s="28"/>
      <c r="Q396" s="28"/>
      <c r="R396" s="28"/>
      <c r="S396" s="28"/>
    </row>
    <row r="397" spans="11:19" ht="12.75" customHeight="1">
      <c r="K397" s="31"/>
      <c r="L397" s="28"/>
      <c r="M397" s="28"/>
      <c r="N397" s="28"/>
      <c r="O397" s="28"/>
      <c r="P397" s="28"/>
      <c r="Q397" s="28"/>
      <c r="R397" s="28"/>
      <c r="S397" s="28"/>
    </row>
    <row r="398" spans="11:19" ht="12.75" customHeight="1">
      <c r="K398" s="31"/>
      <c r="L398" s="28"/>
      <c r="M398" s="28"/>
      <c r="N398" s="28"/>
      <c r="O398" s="28"/>
      <c r="P398" s="28"/>
      <c r="Q398" s="28"/>
      <c r="R398" s="28"/>
      <c r="S398" s="28"/>
    </row>
    <row r="399" spans="11:19" ht="12.75" customHeight="1">
      <c r="K399" s="31"/>
      <c r="L399" s="28"/>
      <c r="M399" s="28"/>
      <c r="N399" s="28"/>
      <c r="O399" s="28"/>
      <c r="P399" s="28"/>
      <c r="Q399" s="28"/>
      <c r="R399" s="28"/>
      <c r="S399" s="28"/>
    </row>
    <row r="400" spans="11:19" ht="12.75" customHeight="1">
      <c r="K400" s="31"/>
      <c r="L400" s="28"/>
      <c r="M400" s="28"/>
      <c r="N400" s="28"/>
      <c r="O400" s="28"/>
      <c r="P400" s="28"/>
      <c r="Q400" s="28"/>
      <c r="R400" s="28"/>
      <c r="S400" s="28"/>
    </row>
    <row r="401" spans="11:19" ht="12.75" customHeight="1">
      <c r="K401" s="31"/>
      <c r="L401" s="28"/>
      <c r="M401" s="28"/>
      <c r="N401" s="28"/>
      <c r="O401" s="28"/>
      <c r="P401" s="28"/>
      <c r="Q401" s="28"/>
      <c r="R401" s="28"/>
      <c r="S401" s="28"/>
    </row>
    <row r="402" spans="11:19" ht="12.75" customHeight="1">
      <c r="K402" s="31"/>
      <c r="L402" s="28"/>
      <c r="M402" s="28"/>
      <c r="N402" s="28"/>
      <c r="O402" s="28"/>
      <c r="P402" s="28"/>
      <c r="Q402" s="28"/>
      <c r="R402" s="28"/>
      <c r="S402" s="28"/>
    </row>
    <row r="403" spans="11:19" ht="12.75" customHeight="1">
      <c r="K403" s="31"/>
      <c r="L403" s="28"/>
      <c r="M403" s="28"/>
      <c r="N403" s="28"/>
      <c r="O403" s="28"/>
      <c r="P403" s="28"/>
      <c r="Q403" s="28"/>
      <c r="R403" s="28"/>
      <c r="S403" s="28"/>
    </row>
    <row r="404" spans="11:19" ht="12.75" customHeight="1">
      <c r="K404" s="31"/>
      <c r="L404" s="28"/>
      <c r="M404" s="28"/>
      <c r="N404" s="28"/>
      <c r="O404" s="28"/>
      <c r="P404" s="28"/>
      <c r="Q404" s="28"/>
      <c r="R404" s="28"/>
      <c r="S404" s="28"/>
    </row>
    <row r="405" spans="11:19" ht="12.75" customHeight="1">
      <c r="K405" s="31"/>
      <c r="L405" s="28"/>
      <c r="M405" s="28"/>
      <c r="N405" s="28"/>
      <c r="O405" s="28"/>
      <c r="P405" s="28"/>
      <c r="Q405" s="28"/>
      <c r="R405" s="28"/>
      <c r="S405" s="28"/>
    </row>
    <row r="406" spans="11:19" ht="12.75" customHeight="1">
      <c r="K406" s="31"/>
      <c r="L406" s="28"/>
      <c r="M406" s="28"/>
      <c r="N406" s="28"/>
      <c r="O406" s="28"/>
      <c r="P406" s="28"/>
      <c r="Q406" s="28"/>
      <c r="R406" s="28"/>
      <c r="S406" s="28"/>
    </row>
    <row r="407" spans="11:19" ht="12.75" customHeight="1">
      <c r="K407" s="31"/>
      <c r="L407" s="28"/>
      <c r="M407" s="28"/>
      <c r="N407" s="28"/>
      <c r="O407" s="28"/>
      <c r="P407" s="28"/>
      <c r="Q407" s="28"/>
      <c r="R407" s="28"/>
      <c r="S407" s="28"/>
    </row>
    <row r="408" spans="11:19" ht="12.75" customHeight="1">
      <c r="K408" s="31"/>
      <c r="L408" s="28"/>
      <c r="M408" s="28"/>
      <c r="N408" s="28"/>
      <c r="O408" s="28"/>
      <c r="P408" s="28"/>
      <c r="Q408" s="28"/>
      <c r="R408" s="28"/>
      <c r="S408" s="28"/>
    </row>
    <row r="409" spans="11:19" ht="12.75" customHeight="1">
      <c r="K409" s="31"/>
      <c r="L409" s="28"/>
      <c r="M409" s="28"/>
      <c r="N409" s="28"/>
      <c r="O409" s="28"/>
      <c r="P409" s="28"/>
      <c r="Q409" s="28"/>
      <c r="R409" s="28"/>
      <c r="S409" s="28"/>
    </row>
    <row r="410" spans="11:19" ht="12.75" customHeight="1">
      <c r="K410" s="31"/>
      <c r="L410" s="28"/>
      <c r="M410" s="28"/>
      <c r="N410" s="28"/>
      <c r="O410" s="28"/>
      <c r="P410" s="28"/>
      <c r="Q410" s="28"/>
      <c r="R410" s="28"/>
      <c r="S410" s="28"/>
    </row>
    <row r="411" spans="11:19" ht="12.75" customHeight="1">
      <c r="K411" s="31"/>
      <c r="L411" s="28"/>
      <c r="M411" s="28"/>
      <c r="N411" s="28"/>
      <c r="O411" s="28"/>
      <c r="P411" s="28"/>
      <c r="Q411" s="28"/>
      <c r="R411" s="28"/>
      <c r="S411" s="28"/>
    </row>
    <row r="412" spans="11:19" ht="12.75" customHeight="1">
      <c r="K412" s="31"/>
      <c r="L412" s="28"/>
      <c r="M412" s="28"/>
      <c r="N412" s="28"/>
      <c r="O412" s="28"/>
      <c r="P412" s="28"/>
      <c r="Q412" s="28"/>
      <c r="R412" s="28"/>
      <c r="S412" s="28"/>
    </row>
    <row r="413" spans="11:19" ht="12.75" customHeight="1">
      <c r="K413" s="31"/>
      <c r="L413" s="28"/>
      <c r="M413" s="28"/>
      <c r="N413" s="28"/>
      <c r="O413" s="28"/>
      <c r="P413" s="28"/>
      <c r="Q413" s="28"/>
      <c r="R413" s="28"/>
      <c r="S413" s="28"/>
    </row>
    <row r="414" spans="11:19" ht="12.75" customHeight="1">
      <c r="K414" s="31"/>
      <c r="L414" s="28"/>
      <c r="M414" s="28"/>
      <c r="N414" s="28"/>
      <c r="O414" s="28"/>
      <c r="P414" s="28"/>
      <c r="Q414" s="28"/>
      <c r="R414" s="28"/>
      <c r="S414" s="28"/>
    </row>
    <row r="415" spans="11:19" ht="12.75" customHeight="1">
      <c r="K415" s="31"/>
      <c r="L415" s="28"/>
      <c r="M415" s="28"/>
      <c r="N415" s="28"/>
      <c r="O415" s="28"/>
      <c r="P415" s="28"/>
      <c r="Q415" s="28"/>
      <c r="R415" s="28"/>
      <c r="S415" s="28"/>
    </row>
    <row r="416" spans="11:19" ht="12.75" customHeight="1">
      <c r="K416" s="31"/>
      <c r="L416" s="28"/>
      <c r="M416" s="28"/>
      <c r="N416" s="28"/>
      <c r="O416" s="28"/>
      <c r="P416" s="28"/>
      <c r="Q416" s="28"/>
      <c r="R416" s="28"/>
      <c r="S416" s="28"/>
    </row>
    <row r="417" spans="11:19" ht="12.75" customHeight="1">
      <c r="K417" s="31"/>
      <c r="L417" s="28"/>
      <c r="M417" s="28"/>
      <c r="N417" s="28"/>
      <c r="O417" s="28"/>
      <c r="P417" s="28"/>
      <c r="Q417" s="28"/>
      <c r="R417" s="28"/>
      <c r="S417" s="28"/>
    </row>
    <row r="418" spans="11:19" ht="12.75" customHeight="1">
      <c r="K418" s="31"/>
      <c r="L418" s="28"/>
      <c r="M418" s="28"/>
      <c r="N418" s="28"/>
      <c r="O418" s="28"/>
      <c r="P418" s="28"/>
      <c r="Q418" s="28"/>
      <c r="R418" s="28"/>
      <c r="S418" s="28"/>
    </row>
    <row r="419" spans="11:19" ht="12.75" customHeight="1">
      <c r="K419" s="31"/>
      <c r="L419" s="28"/>
      <c r="M419" s="28"/>
      <c r="N419" s="28"/>
      <c r="O419" s="28"/>
      <c r="P419" s="28"/>
      <c r="Q419" s="28"/>
      <c r="R419" s="28"/>
      <c r="S419" s="28"/>
    </row>
    <row r="420" spans="11:19" ht="12.75" customHeight="1">
      <c r="K420" s="31"/>
      <c r="L420" s="28"/>
      <c r="M420" s="28"/>
      <c r="N420" s="28"/>
      <c r="O420" s="28"/>
      <c r="P420" s="28"/>
      <c r="Q420" s="28"/>
      <c r="R420" s="28"/>
      <c r="S420" s="28"/>
    </row>
    <row r="421" spans="11:19" ht="12.75" customHeight="1">
      <c r="K421" s="31"/>
      <c r="L421" s="28"/>
      <c r="M421" s="28"/>
      <c r="N421" s="28"/>
      <c r="O421" s="28"/>
      <c r="P421" s="28"/>
      <c r="Q421" s="28"/>
      <c r="R421" s="28"/>
      <c r="S421" s="28"/>
    </row>
    <row r="422" spans="11:19" ht="12.75" customHeight="1">
      <c r="K422" s="31"/>
      <c r="L422" s="28"/>
      <c r="M422" s="28"/>
      <c r="N422" s="28"/>
      <c r="O422" s="28"/>
      <c r="P422" s="28"/>
      <c r="Q422" s="28"/>
      <c r="R422" s="28"/>
      <c r="S422" s="28"/>
    </row>
    <row r="423" spans="11:19" ht="12.75" customHeight="1">
      <c r="K423" s="31"/>
      <c r="L423" s="28"/>
      <c r="M423" s="28"/>
      <c r="N423" s="28"/>
      <c r="O423" s="28"/>
      <c r="P423" s="28"/>
      <c r="Q423" s="28"/>
      <c r="R423" s="28"/>
      <c r="S423" s="28"/>
    </row>
    <row r="424" spans="11:19" ht="12.75" customHeight="1">
      <c r="K424" s="31"/>
      <c r="L424" s="28"/>
      <c r="M424" s="28"/>
      <c r="N424" s="28"/>
      <c r="O424" s="28"/>
      <c r="P424" s="28"/>
      <c r="Q424" s="28"/>
      <c r="R424" s="28"/>
      <c r="S424" s="28"/>
    </row>
    <row r="425" spans="11:19" ht="12.75" customHeight="1">
      <c r="K425" s="31"/>
      <c r="L425" s="28"/>
      <c r="M425" s="28"/>
      <c r="N425" s="28"/>
      <c r="O425" s="28"/>
      <c r="P425" s="28"/>
      <c r="Q425" s="28"/>
      <c r="R425" s="28"/>
      <c r="S425" s="28"/>
    </row>
    <row r="426" spans="11:19" ht="12.75" customHeight="1">
      <c r="K426" s="31"/>
      <c r="L426" s="28"/>
      <c r="M426" s="28"/>
      <c r="N426" s="28"/>
      <c r="O426" s="28"/>
      <c r="P426" s="28"/>
      <c r="Q426" s="28"/>
      <c r="R426" s="28"/>
      <c r="S426" s="28"/>
    </row>
    <row r="427" spans="11:19" ht="12.75" customHeight="1">
      <c r="K427" s="31"/>
      <c r="L427" s="28"/>
      <c r="M427" s="28"/>
      <c r="N427" s="28"/>
      <c r="O427" s="28"/>
      <c r="P427" s="28"/>
      <c r="Q427" s="28"/>
      <c r="R427" s="28"/>
      <c r="S427" s="28"/>
    </row>
    <row r="428" spans="11:19" ht="12.75" customHeight="1">
      <c r="K428" s="31"/>
      <c r="L428" s="28"/>
      <c r="M428" s="28"/>
      <c r="N428" s="28"/>
      <c r="O428" s="28"/>
      <c r="P428" s="28"/>
      <c r="Q428" s="28"/>
      <c r="R428" s="28"/>
      <c r="S428" s="28"/>
    </row>
    <row r="429" spans="11:19" ht="12.75" customHeight="1">
      <c r="K429" s="31"/>
      <c r="L429" s="28"/>
      <c r="M429" s="28"/>
      <c r="N429" s="28"/>
      <c r="O429" s="28"/>
      <c r="P429" s="28"/>
      <c r="Q429" s="28"/>
      <c r="R429" s="28"/>
      <c r="S429" s="28"/>
    </row>
    <row r="430" spans="11:19" ht="12.75" customHeight="1">
      <c r="K430" s="31"/>
      <c r="L430" s="28"/>
      <c r="M430" s="28"/>
      <c r="N430" s="28"/>
      <c r="O430" s="28"/>
      <c r="P430" s="28"/>
      <c r="Q430" s="28"/>
      <c r="R430" s="28"/>
      <c r="S430" s="28"/>
    </row>
    <row r="431" spans="11:19" ht="12.75" customHeight="1">
      <c r="K431" s="31"/>
      <c r="L431" s="28"/>
      <c r="M431" s="28"/>
      <c r="N431" s="28"/>
      <c r="O431" s="28"/>
      <c r="P431" s="28"/>
      <c r="Q431" s="28"/>
      <c r="R431" s="28"/>
      <c r="S431" s="28"/>
    </row>
    <row r="432" spans="11:19" ht="12.75" customHeight="1">
      <c r="K432" s="31"/>
      <c r="L432" s="28"/>
      <c r="M432" s="28"/>
      <c r="N432" s="28"/>
      <c r="O432" s="28"/>
      <c r="P432" s="28"/>
      <c r="Q432" s="28"/>
      <c r="R432" s="28"/>
      <c r="S432" s="28"/>
    </row>
    <row r="433" spans="11:19" ht="12.75" customHeight="1">
      <c r="K433" s="31"/>
      <c r="L433" s="28"/>
      <c r="M433" s="28"/>
      <c r="N433" s="28"/>
      <c r="O433" s="28"/>
      <c r="P433" s="28"/>
      <c r="Q433" s="28"/>
      <c r="R433" s="28"/>
      <c r="S433" s="28"/>
    </row>
    <row r="434" spans="11:19" ht="12.75" customHeight="1">
      <c r="K434" s="31"/>
      <c r="L434" s="28"/>
      <c r="M434" s="28"/>
      <c r="N434" s="28"/>
      <c r="O434" s="28"/>
      <c r="P434" s="28"/>
      <c r="Q434" s="28"/>
      <c r="R434" s="28"/>
      <c r="S434" s="28"/>
    </row>
    <row r="435" spans="11:19" ht="12.75" customHeight="1">
      <c r="K435" s="31"/>
      <c r="L435" s="28"/>
      <c r="M435" s="28"/>
      <c r="N435" s="28"/>
      <c r="O435" s="28"/>
      <c r="P435" s="28"/>
      <c r="Q435" s="28"/>
      <c r="R435" s="28"/>
      <c r="S435" s="28"/>
    </row>
    <row r="436" spans="11:19" ht="12.75" customHeight="1">
      <c r="K436" s="31"/>
      <c r="L436" s="28"/>
      <c r="M436" s="28"/>
      <c r="N436" s="28"/>
      <c r="O436" s="28"/>
      <c r="P436" s="28"/>
      <c r="Q436" s="28"/>
      <c r="R436" s="28"/>
      <c r="S436" s="28"/>
    </row>
    <row r="437" spans="11:19" ht="12.75" customHeight="1">
      <c r="K437" s="31"/>
      <c r="L437" s="28"/>
      <c r="M437" s="28"/>
      <c r="N437" s="28"/>
      <c r="O437" s="28"/>
      <c r="P437" s="28"/>
      <c r="Q437" s="28"/>
      <c r="R437" s="28"/>
      <c r="S437" s="28"/>
    </row>
    <row r="438" spans="11:19" ht="12.75" customHeight="1">
      <c r="K438" s="31"/>
      <c r="L438" s="28"/>
      <c r="M438" s="28"/>
      <c r="N438" s="28"/>
      <c r="O438" s="28"/>
      <c r="P438" s="28"/>
      <c r="Q438" s="28"/>
      <c r="R438" s="28"/>
      <c r="S438" s="28"/>
    </row>
    <row r="439" spans="11:19" ht="12.75" customHeight="1">
      <c r="K439" s="31"/>
      <c r="L439" s="28"/>
      <c r="M439" s="28"/>
      <c r="N439" s="28"/>
      <c r="O439" s="28"/>
      <c r="P439" s="28"/>
      <c r="Q439" s="28"/>
      <c r="R439" s="28"/>
      <c r="S439" s="28"/>
    </row>
    <row r="440" spans="11:19" ht="12.75" customHeight="1">
      <c r="K440" s="31"/>
      <c r="L440" s="28"/>
      <c r="M440" s="28"/>
      <c r="N440" s="28"/>
      <c r="O440" s="28"/>
      <c r="P440" s="28"/>
      <c r="Q440" s="28"/>
      <c r="R440" s="28"/>
      <c r="S440" s="28"/>
    </row>
    <row r="441" spans="11:19" ht="12.75" customHeight="1">
      <c r="K441" s="31"/>
      <c r="L441" s="28"/>
      <c r="M441" s="28"/>
      <c r="N441" s="28"/>
      <c r="O441" s="28"/>
      <c r="P441" s="28"/>
      <c r="Q441" s="28"/>
      <c r="R441" s="28"/>
      <c r="S441" s="28"/>
    </row>
    <row r="442" spans="11:19" ht="12.75" customHeight="1">
      <c r="K442" s="31"/>
      <c r="L442" s="28"/>
      <c r="M442" s="28"/>
      <c r="N442" s="28"/>
      <c r="O442" s="28"/>
      <c r="P442" s="28"/>
      <c r="Q442" s="28"/>
      <c r="R442" s="28"/>
      <c r="S442" s="28"/>
    </row>
    <row r="443" spans="11:19" ht="12.75" customHeight="1">
      <c r="K443" s="31"/>
      <c r="L443" s="28"/>
      <c r="M443" s="28"/>
      <c r="N443" s="28"/>
      <c r="O443" s="28"/>
      <c r="P443" s="28"/>
      <c r="Q443" s="28"/>
      <c r="R443" s="28"/>
      <c r="S443" s="28"/>
    </row>
    <row r="444" spans="11:19" ht="12.75" customHeight="1">
      <c r="K444" s="31"/>
      <c r="L444" s="28"/>
      <c r="M444" s="28"/>
      <c r="N444" s="28"/>
      <c r="O444" s="28"/>
      <c r="P444" s="28"/>
      <c r="Q444" s="28"/>
      <c r="R444" s="28"/>
      <c r="S444" s="28"/>
    </row>
    <row r="445" spans="11:19" ht="12.75" customHeight="1">
      <c r="K445" s="31"/>
      <c r="L445" s="28"/>
      <c r="M445" s="28"/>
      <c r="N445" s="28"/>
      <c r="O445" s="28"/>
      <c r="P445" s="28"/>
      <c r="Q445" s="28"/>
      <c r="R445" s="28"/>
      <c r="S445" s="28"/>
    </row>
    <row r="446" spans="11:19" ht="12.75" customHeight="1">
      <c r="K446" s="31"/>
      <c r="L446" s="28"/>
      <c r="M446" s="28"/>
      <c r="N446" s="28"/>
      <c r="O446" s="28"/>
      <c r="P446" s="28"/>
      <c r="Q446" s="28"/>
      <c r="R446" s="28"/>
      <c r="S446" s="28"/>
    </row>
    <row r="447" spans="11:19" ht="12.75" customHeight="1">
      <c r="K447" s="31"/>
      <c r="L447" s="28"/>
      <c r="M447" s="28"/>
      <c r="N447" s="28"/>
      <c r="O447" s="28"/>
      <c r="P447" s="28"/>
      <c r="Q447" s="28"/>
      <c r="R447" s="28"/>
      <c r="S447" s="28"/>
    </row>
    <row r="448" spans="11:19" ht="12.75" customHeight="1">
      <c r="K448" s="31"/>
      <c r="L448" s="28"/>
      <c r="M448" s="28"/>
      <c r="N448" s="28"/>
      <c r="O448" s="28"/>
      <c r="P448" s="28"/>
      <c r="Q448" s="28"/>
      <c r="R448" s="28"/>
      <c r="S448" s="28"/>
    </row>
    <row r="449" spans="11:19" ht="12.75" customHeight="1">
      <c r="K449" s="31"/>
      <c r="L449" s="28"/>
      <c r="M449" s="28"/>
      <c r="N449" s="28"/>
      <c r="O449" s="28"/>
      <c r="P449" s="28"/>
      <c r="Q449" s="28"/>
      <c r="R449" s="28"/>
      <c r="S449" s="28"/>
    </row>
    <row r="450" spans="11:19" ht="12.75" customHeight="1">
      <c r="K450" s="31"/>
      <c r="L450" s="28"/>
      <c r="M450" s="28"/>
      <c r="N450" s="28"/>
      <c r="O450" s="28"/>
      <c r="P450" s="28"/>
      <c r="Q450" s="28"/>
      <c r="R450" s="28"/>
      <c r="S450" s="28"/>
    </row>
    <row r="451" spans="11:19" ht="12.75" customHeight="1">
      <c r="K451" s="31"/>
      <c r="L451" s="28"/>
      <c r="M451" s="28"/>
      <c r="N451" s="28"/>
      <c r="O451" s="28"/>
      <c r="P451" s="28"/>
      <c r="Q451" s="28"/>
      <c r="R451" s="28"/>
      <c r="S451" s="28"/>
    </row>
    <row r="452" spans="11:19" ht="12.75" customHeight="1">
      <c r="K452" s="31"/>
      <c r="L452" s="28"/>
      <c r="M452" s="28"/>
      <c r="N452" s="28"/>
      <c r="O452" s="28"/>
      <c r="P452" s="28"/>
      <c r="Q452" s="28"/>
      <c r="R452" s="28"/>
      <c r="S452" s="28"/>
    </row>
    <row r="453" spans="11:19" ht="12.75" customHeight="1">
      <c r="K453" s="31"/>
      <c r="L453" s="28"/>
      <c r="M453" s="28"/>
      <c r="N453" s="28"/>
      <c r="O453" s="28"/>
      <c r="P453" s="28"/>
      <c r="Q453" s="28"/>
      <c r="R453" s="28"/>
      <c r="S453" s="28"/>
    </row>
    <row r="454" spans="11:19" ht="12.75" customHeight="1">
      <c r="K454" s="31"/>
      <c r="L454" s="28"/>
      <c r="M454" s="28"/>
      <c r="N454" s="28"/>
      <c r="O454" s="28"/>
      <c r="P454" s="28"/>
      <c r="Q454" s="28"/>
      <c r="R454" s="28"/>
      <c r="S454" s="28"/>
    </row>
    <row r="455" spans="11:19" ht="12.75" customHeight="1">
      <c r="K455" s="31"/>
      <c r="L455" s="28"/>
      <c r="M455" s="28"/>
      <c r="N455" s="28"/>
      <c r="O455" s="28"/>
      <c r="P455" s="28"/>
      <c r="Q455" s="28"/>
      <c r="R455" s="28"/>
      <c r="S455" s="28"/>
    </row>
    <row r="456" spans="11:19" ht="12.75" customHeight="1">
      <c r="K456" s="31"/>
      <c r="L456" s="28"/>
      <c r="M456" s="28"/>
      <c r="N456" s="28"/>
      <c r="O456" s="28"/>
      <c r="P456" s="28"/>
      <c r="Q456" s="28"/>
      <c r="R456" s="28"/>
      <c r="S456" s="28"/>
    </row>
    <row r="457" spans="11:19" ht="12.75" customHeight="1">
      <c r="K457" s="31"/>
      <c r="L457" s="28"/>
      <c r="M457" s="28"/>
      <c r="N457" s="28"/>
      <c r="O457" s="28"/>
      <c r="P457" s="28"/>
      <c r="Q457" s="28"/>
      <c r="R457" s="28"/>
      <c r="S457" s="28"/>
    </row>
    <row r="458" spans="11:19" ht="12.75" customHeight="1">
      <c r="K458" s="31"/>
      <c r="L458" s="28"/>
      <c r="M458" s="28"/>
      <c r="N458" s="28"/>
      <c r="O458" s="28"/>
      <c r="P458" s="28"/>
      <c r="Q458" s="28"/>
      <c r="R458" s="28"/>
      <c r="S458" s="28"/>
    </row>
    <row r="459" spans="11:19" ht="12.75" customHeight="1">
      <c r="K459" s="31"/>
      <c r="L459" s="28"/>
      <c r="M459" s="28"/>
      <c r="N459" s="28"/>
      <c r="O459" s="28"/>
      <c r="P459" s="28"/>
      <c r="Q459" s="28"/>
      <c r="R459" s="28"/>
      <c r="S459" s="28"/>
    </row>
    <row r="460" spans="11:19" ht="12.75" customHeight="1">
      <c r="K460" s="31"/>
      <c r="L460" s="28"/>
      <c r="M460" s="28"/>
      <c r="N460" s="28"/>
      <c r="O460" s="28"/>
      <c r="P460" s="28"/>
      <c r="Q460" s="28"/>
      <c r="R460" s="28"/>
      <c r="S460" s="28"/>
    </row>
    <row r="461" spans="11:19" ht="12.75" customHeight="1">
      <c r="K461" s="31"/>
      <c r="L461" s="28"/>
      <c r="M461" s="28"/>
      <c r="N461" s="28"/>
      <c r="O461" s="28"/>
      <c r="P461" s="28"/>
      <c r="Q461" s="28"/>
      <c r="R461" s="28"/>
      <c r="S461" s="28"/>
    </row>
    <row r="462" spans="11:19" ht="12.75" customHeight="1">
      <c r="K462" s="31"/>
      <c r="L462" s="28"/>
      <c r="M462" s="28"/>
      <c r="N462" s="28"/>
      <c r="O462" s="28"/>
      <c r="P462" s="28"/>
      <c r="Q462" s="28"/>
      <c r="R462" s="28"/>
      <c r="S462" s="28"/>
    </row>
    <row r="463" spans="11:19" ht="12.75" customHeight="1">
      <c r="K463" s="31"/>
      <c r="L463" s="28"/>
      <c r="M463" s="28"/>
      <c r="N463" s="28"/>
      <c r="O463" s="28"/>
      <c r="P463" s="28"/>
      <c r="Q463" s="28"/>
      <c r="R463" s="28"/>
      <c r="S463" s="28"/>
    </row>
    <row r="464" spans="11:19" ht="12.75" customHeight="1">
      <c r="K464" s="31"/>
      <c r="L464" s="28"/>
      <c r="M464" s="28"/>
      <c r="N464" s="28"/>
      <c r="O464" s="28"/>
      <c r="P464" s="28"/>
      <c r="Q464" s="28"/>
      <c r="R464" s="28"/>
      <c r="S464" s="28"/>
    </row>
    <row r="465" spans="11:19" ht="12.75" customHeight="1">
      <c r="K465" s="31"/>
      <c r="L465" s="28"/>
      <c r="M465" s="28"/>
      <c r="N465" s="28"/>
      <c r="O465" s="28"/>
      <c r="P465" s="28"/>
      <c r="Q465" s="28"/>
      <c r="R465" s="28"/>
      <c r="S465" s="28"/>
    </row>
    <row r="466" spans="11:19" ht="12.75" customHeight="1">
      <c r="K466" s="31"/>
      <c r="L466" s="28"/>
      <c r="M466" s="28"/>
      <c r="N466" s="28"/>
      <c r="O466" s="28"/>
      <c r="P466" s="28"/>
      <c r="Q466" s="28"/>
      <c r="R466" s="28"/>
      <c r="S466" s="28"/>
    </row>
    <row r="467" spans="11:19" ht="12.75" customHeight="1">
      <c r="K467" s="31"/>
      <c r="L467" s="28"/>
      <c r="M467" s="28"/>
      <c r="N467" s="28"/>
      <c r="O467" s="28"/>
      <c r="P467" s="28"/>
      <c r="Q467" s="28"/>
      <c r="R467" s="28"/>
      <c r="S467" s="28"/>
    </row>
    <row r="468" spans="11:19" ht="12.75" customHeight="1">
      <c r="K468" s="31"/>
      <c r="L468" s="28"/>
      <c r="M468" s="28"/>
      <c r="N468" s="28"/>
      <c r="O468" s="28"/>
      <c r="P468" s="28"/>
      <c r="Q468" s="28"/>
      <c r="R468" s="28"/>
      <c r="S468" s="28"/>
    </row>
    <row r="469" spans="11:19" ht="12.75" customHeight="1">
      <c r="K469" s="31"/>
      <c r="L469" s="28"/>
      <c r="M469" s="28"/>
      <c r="N469" s="28"/>
      <c r="O469" s="28"/>
      <c r="P469" s="28"/>
      <c r="Q469" s="28"/>
      <c r="R469" s="28"/>
      <c r="S469" s="28"/>
    </row>
    <row r="470" spans="11:19" ht="12.75" customHeight="1">
      <c r="K470" s="31"/>
      <c r="L470" s="28"/>
      <c r="M470" s="28"/>
      <c r="N470" s="28"/>
      <c r="O470" s="28"/>
      <c r="P470" s="28"/>
      <c r="Q470" s="28"/>
      <c r="R470" s="28"/>
      <c r="S470" s="28"/>
    </row>
    <row r="471" spans="11:19" ht="12.75" customHeight="1">
      <c r="K471" s="31"/>
      <c r="L471" s="28"/>
      <c r="M471" s="28"/>
      <c r="N471" s="28"/>
      <c r="O471" s="28"/>
      <c r="P471" s="28"/>
      <c r="Q471" s="28"/>
      <c r="R471" s="28"/>
      <c r="S471" s="28"/>
    </row>
    <row r="472" spans="11:19" ht="12.75" customHeight="1">
      <c r="K472" s="31"/>
      <c r="L472" s="28"/>
      <c r="M472" s="28"/>
      <c r="N472" s="28"/>
      <c r="O472" s="28"/>
      <c r="P472" s="28"/>
      <c r="Q472" s="28"/>
      <c r="R472" s="28"/>
      <c r="S472" s="28"/>
    </row>
    <row r="473" spans="11:19" ht="12.75" customHeight="1">
      <c r="K473" s="31"/>
      <c r="L473" s="28"/>
      <c r="M473" s="28"/>
      <c r="N473" s="28"/>
      <c r="O473" s="28"/>
      <c r="P473" s="28"/>
      <c r="Q473" s="28"/>
      <c r="R473" s="28"/>
      <c r="S473" s="28"/>
    </row>
    <row r="474" spans="11:19" ht="12.75" customHeight="1">
      <c r="K474" s="31"/>
      <c r="L474" s="28"/>
      <c r="M474" s="28"/>
      <c r="N474" s="28"/>
      <c r="O474" s="28"/>
      <c r="P474" s="28"/>
      <c r="Q474" s="28"/>
      <c r="R474" s="28"/>
      <c r="S474" s="28"/>
    </row>
    <row r="475" spans="11:19" ht="12.75" customHeight="1">
      <c r="K475" s="31"/>
      <c r="L475" s="28"/>
      <c r="M475" s="28"/>
      <c r="N475" s="28"/>
      <c r="O475" s="28"/>
      <c r="P475" s="28"/>
      <c r="Q475" s="28"/>
      <c r="R475" s="28"/>
      <c r="S475" s="28"/>
    </row>
    <row r="476" spans="11:19" ht="12.75" customHeight="1">
      <c r="K476" s="31"/>
      <c r="L476" s="28"/>
      <c r="M476" s="28"/>
      <c r="N476" s="28"/>
      <c r="O476" s="28"/>
      <c r="P476" s="28"/>
      <c r="Q476" s="28"/>
      <c r="R476" s="28"/>
      <c r="S476" s="28"/>
    </row>
    <row r="477" spans="11:19" ht="12.75" customHeight="1">
      <c r="K477" s="31"/>
      <c r="L477" s="28"/>
      <c r="M477" s="28"/>
      <c r="N477" s="28"/>
      <c r="O477" s="28"/>
      <c r="P477" s="28"/>
      <c r="Q477" s="28"/>
      <c r="R477" s="28"/>
      <c r="S477" s="28"/>
    </row>
    <row r="478" spans="11:19" ht="12.75" customHeight="1">
      <c r="K478" s="31"/>
      <c r="L478" s="28"/>
      <c r="M478" s="28"/>
      <c r="N478" s="28"/>
      <c r="O478" s="28"/>
      <c r="P478" s="28"/>
      <c r="Q478" s="28"/>
      <c r="R478" s="28"/>
      <c r="S478" s="28"/>
    </row>
    <row r="479" spans="11:19" ht="12.75" customHeight="1">
      <c r="K479" s="31"/>
      <c r="L479" s="28"/>
      <c r="M479" s="28"/>
      <c r="N479" s="28"/>
      <c r="O479" s="28"/>
      <c r="P479" s="28"/>
      <c r="Q479" s="28"/>
      <c r="R479" s="28"/>
      <c r="S479" s="28"/>
    </row>
    <row r="480" spans="11:19" ht="12.75" customHeight="1">
      <c r="K480" s="31"/>
      <c r="L480" s="28"/>
      <c r="M480" s="28"/>
      <c r="N480" s="28"/>
      <c r="O480" s="28"/>
      <c r="P480" s="28"/>
      <c r="Q480" s="28"/>
      <c r="R480" s="28"/>
      <c r="S480" s="28"/>
    </row>
    <row r="481" spans="11:19" ht="12.75" customHeight="1">
      <c r="K481" s="31"/>
      <c r="L481" s="28"/>
      <c r="M481" s="28"/>
      <c r="N481" s="28"/>
      <c r="O481" s="28"/>
      <c r="P481" s="28"/>
      <c r="Q481" s="28"/>
      <c r="R481" s="28"/>
      <c r="S481" s="28"/>
    </row>
    <row r="482" spans="11:19" ht="12.75" customHeight="1">
      <c r="K482" s="31"/>
      <c r="L482" s="28"/>
      <c r="M482" s="28"/>
      <c r="N482" s="28"/>
      <c r="O482" s="28"/>
      <c r="P482" s="28"/>
      <c r="Q482" s="28"/>
      <c r="R482" s="28"/>
      <c r="S482" s="28"/>
    </row>
    <row r="483" spans="11:19" ht="12.75" customHeight="1">
      <c r="K483" s="31"/>
      <c r="L483" s="28"/>
      <c r="M483" s="28"/>
      <c r="N483" s="28"/>
      <c r="O483" s="28"/>
      <c r="P483" s="28"/>
      <c r="Q483" s="28"/>
      <c r="R483" s="28"/>
      <c r="S483" s="28"/>
    </row>
    <row r="484" spans="11:19" ht="12.75" customHeight="1">
      <c r="K484" s="31"/>
      <c r="L484" s="28"/>
      <c r="M484" s="28"/>
      <c r="N484" s="28"/>
      <c r="O484" s="28"/>
      <c r="P484" s="28"/>
      <c r="Q484" s="28"/>
      <c r="R484" s="28"/>
      <c r="S484" s="28"/>
    </row>
    <row r="485" spans="11:19" ht="12.75" customHeight="1">
      <c r="K485" s="31"/>
      <c r="L485" s="28"/>
      <c r="M485" s="28"/>
      <c r="N485" s="28"/>
      <c r="O485" s="28"/>
      <c r="P485" s="28"/>
      <c r="Q485" s="28"/>
      <c r="R485" s="28"/>
      <c r="S485" s="28"/>
    </row>
    <row r="486" spans="11:19" ht="12.75" customHeight="1">
      <c r="K486" s="31"/>
      <c r="L486" s="28"/>
      <c r="M486" s="28"/>
      <c r="N486" s="28"/>
      <c r="O486" s="28"/>
      <c r="P486" s="28"/>
      <c r="Q486" s="28"/>
      <c r="R486" s="28"/>
      <c r="S486" s="28"/>
    </row>
    <row r="487" spans="11:19" ht="12.75" customHeight="1">
      <c r="K487" s="31"/>
      <c r="L487" s="28"/>
      <c r="M487" s="28"/>
      <c r="N487" s="28"/>
      <c r="O487" s="28"/>
      <c r="P487" s="28"/>
      <c r="Q487" s="28"/>
      <c r="R487" s="28"/>
      <c r="S487" s="28"/>
    </row>
    <row r="488" spans="11:19" ht="12.75" customHeight="1">
      <c r="K488" s="31"/>
      <c r="L488" s="28"/>
      <c r="M488" s="28"/>
      <c r="N488" s="28"/>
      <c r="O488" s="28"/>
      <c r="P488" s="28"/>
      <c r="Q488" s="28"/>
      <c r="R488" s="28"/>
      <c r="S488" s="28"/>
    </row>
    <row r="489" spans="11:19" ht="12.75" customHeight="1">
      <c r="K489" s="31"/>
      <c r="L489" s="28"/>
      <c r="M489" s="28"/>
      <c r="N489" s="28"/>
      <c r="O489" s="28"/>
      <c r="P489" s="28"/>
      <c r="Q489" s="28"/>
      <c r="R489" s="28"/>
      <c r="S489" s="28"/>
    </row>
    <row r="490" spans="11:19" ht="12.75" customHeight="1">
      <c r="K490" s="31"/>
      <c r="L490" s="28"/>
      <c r="M490" s="28"/>
      <c r="N490" s="28"/>
      <c r="O490" s="28"/>
      <c r="P490" s="28"/>
      <c r="Q490" s="28"/>
      <c r="R490" s="28"/>
      <c r="S490" s="28"/>
    </row>
    <row r="491" spans="11:19" ht="12.75" customHeight="1">
      <c r="K491" s="31"/>
      <c r="L491" s="28"/>
      <c r="M491" s="28"/>
      <c r="N491" s="28"/>
      <c r="O491" s="28"/>
      <c r="P491" s="28"/>
      <c r="Q491" s="28"/>
      <c r="R491" s="28"/>
      <c r="S491" s="28"/>
    </row>
    <row r="492" spans="11:19" ht="12.75" customHeight="1">
      <c r="K492" s="31"/>
      <c r="L492" s="28"/>
      <c r="M492" s="28"/>
      <c r="N492" s="28"/>
      <c r="O492" s="28"/>
      <c r="P492" s="28"/>
      <c r="Q492" s="28"/>
      <c r="R492" s="28"/>
      <c r="S492" s="28"/>
    </row>
    <row r="493" spans="11:19" ht="12.75" customHeight="1">
      <c r="K493" s="31"/>
      <c r="L493" s="28"/>
      <c r="M493" s="28"/>
      <c r="N493" s="28"/>
      <c r="O493" s="28"/>
      <c r="P493" s="28"/>
      <c r="Q493" s="28"/>
      <c r="R493" s="28"/>
      <c r="S493" s="28"/>
    </row>
    <row r="494" spans="11:19" ht="12.75" customHeight="1">
      <c r="K494" s="31"/>
      <c r="L494" s="28"/>
      <c r="M494" s="28"/>
      <c r="N494" s="28"/>
      <c r="O494" s="28"/>
      <c r="P494" s="28"/>
      <c r="Q494" s="28"/>
      <c r="R494" s="28"/>
      <c r="S494" s="28"/>
    </row>
    <row r="495" spans="11:19" ht="12.75" customHeight="1">
      <c r="K495" s="31"/>
      <c r="L495" s="28"/>
      <c r="M495" s="28"/>
      <c r="N495" s="28"/>
      <c r="O495" s="28"/>
      <c r="P495" s="28"/>
      <c r="Q495" s="28"/>
      <c r="R495" s="28"/>
      <c r="S495" s="28"/>
    </row>
    <row r="496" spans="11:19" ht="12.75" customHeight="1">
      <c r="K496" s="31"/>
      <c r="L496" s="28"/>
      <c r="M496" s="28"/>
      <c r="N496" s="28"/>
      <c r="O496" s="28"/>
      <c r="P496" s="28"/>
      <c r="Q496" s="28"/>
      <c r="R496" s="28"/>
      <c r="S496" s="28"/>
    </row>
    <row r="497" spans="11:19" ht="12.75" customHeight="1">
      <c r="K497" s="31"/>
      <c r="L497" s="28"/>
      <c r="M497" s="28"/>
      <c r="N497" s="28"/>
      <c r="O497" s="28"/>
      <c r="P497" s="28"/>
      <c r="Q497" s="28"/>
      <c r="R497" s="28"/>
      <c r="S497" s="28"/>
    </row>
    <row r="498" spans="11:19" ht="12.75" customHeight="1">
      <c r="K498" s="31"/>
      <c r="L498" s="28"/>
      <c r="M498" s="28"/>
      <c r="N498" s="28"/>
      <c r="O498" s="28"/>
      <c r="P498" s="28"/>
      <c r="Q498" s="28"/>
      <c r="R498" s="28"/>
      <c r="S498" s="28"/>
    </row>
    <row r="499" spans="11:19" ht="12.75" customHeight="1">
      <c r="K499" s="31"/>
      <c r="L499" s="28"/>
      <c r="M499" s="28"/>
      <c r="N499" s="28"/>
      <c r="O499" s="28"/>
      <c r="P499" s="28"/>
      <c r="Q499" s="28"/>
      <c r="R499" s="28"/>
      <c r="S499" s="28"/>
    </row>
    <row r="500" spans="11:19" ht="12.75" customHeight="1">
      <c r="K500" s="31"/>
      <c r="L500" s="28"/>
      <c r="M500" s="28"/>
      <c r="N500" s="28"/>
      <c r="O500" s="28"/>
      <c r="P500" s="28"/>
      <c r="Q500" s="28"/>
      <c r="R500" s="28"/>
      <c r="S500" s="28"/>
    </row>
    <row r="501" spans="11:19" ht="12.75" customHeight="1">
      <c r="K501" s="31"/>
      <c r="L501" s="28"/>
      <c r="M501" s="28"/>
      <c r="N501" s="28"/>
      <c r="O501" s="28"/>
      <c r="P501" s="28"/>
      <c r="Q501" s="28"/>
      <c r="R501" s="28"/>
      <c r="S501" s="28"/>
    </row>
    <row r="502" spans="11:19" ht="12.75" customHeight="1">
      <c r="K502" s="31"/>
      <c r="L502" s="28"/>
      <c r="M502" s="28"/>
      <c r="N502" s="28"/>
      <c r="O502" s="28"/>
      <c r="P502" s="28"/>
      <c r="Q502" s="28"/>
      <c r="R502" s="28"/>
      <c r="S502" s="28"/>
    </row>
    <row r="503" spans="11:19" ht="12.75" customHeight="1">
      <c r="K503" s="31"/>
      <c r="L503" s="28"/>
      <c r="M503" s="28"/>
      <c r="N503" s="28"/>
      <c r="O503" s="28"/>
      <c r="P503" s="28"/>
      <c r="Q503" s="28"/>
      <c r="R503" s="28"/>
      <c r="S503" s="28"/>
    </row>
    <row r="504" spans="11:19" ht="12.75" customHeight="1">
      <c r="K504" s="31"/>
      <c r="L504" s="28"/>
      <c r="M504" s="28"/>
      <c r="N504" s="28"/>
      <c r="O504" s="28"/>
      <c r="P504" s="28"/>
      <c r="Q504" s="28"/>
      <c r="R504" s="28"/>
      <c r="S504" s="28"/>
    </row>
    <row r="505" spans="11:19" ht="12.75" customHeight="1">
      <c r="K505" s="31"/>
      <c r="L505" s="28"/>
      <c r="M505" s="28"/>
      <c r="N505" s="28"/>
      <c r="O505" s="28"/>
      <c r="P505" s="28"/>
      <c r="Q505" s="28"/>
      <c r="R505" s="28"/>
      <c r="S505" s="28"/>
    </row>
    <row r="506" spans="11:19" ht="12.75" customHeight="1">
      <c r="K506" s="31"/>
      <c r="L506" s="28"/>
      <c r="M506" s="28"/>
      <c r="N506" s="28"/>
      <c r="O506" s="28"/>
      <c r="P506" s="28"/>
      <c r="Q506" s="28"/>
      <c r="R506" s="28"/>
      <c r="S506" s="28"/>
    </row>
    <row r="507" spans="11:19" ht="12.75" customHeight="1">
      <c r="K507" s="31"/>
      <c r="L507" s="28"/>
      <c r="M507" s="28"/>
      <c r="N507" s="28"/>
      <c r="O507" s="28"/>
      <c r="P507" s="28"/>
      <c r="Q507" s="28"/>
      <c r="R507" s="28"/>
      <c r="S507" s="28"/>
    </row>
    <row r="508" spans="11:19" ht="12.75" customHeight="1">
      <c r="K508" s="31"/>
      <c r="L508" s="28"/>
      <c r="M508" s="28"/>
      <c r="N508" s="28"/>
      <c r="O508" s="28"/>
      <c r="P508" s="28"/>
      <c r="Q508" s="28"/>
      <c r="R508" s="28"/>
      <c r="S508" s="28"/>
    </row>
    <row r="509" spans="11:19" ht="12.75" customHeight="1">
      <c r="K509" s="31"/>
      <c r="L509" s="28"/>
      <c r="M509" s="28"/>
      <c r="N509" s="28"/>
      <c r="O509" s="28"/>
      <c r="P509" s="28"/>
      <c r="Q509" s="28"/>
      <c r="R509" s="28"/>
      <c r="S509" s="28"/>
    </row>
    <row r="510" spans="11:19" ht="12.75" customHeight="1">
      <c r="K510" s="31"/>
      <c r="L510" s="28"/>
      <c r="M510" s="28"/>
      <c r="N510" s="28"/>
      <c r="O510" s="28"/>
      <c r="P510" s="28"/>
      <c r="Q510" s="28"/>
      <c r="R510" s="28"/>
      <c r="S510" s="28"/>
    </row>
    <row r="511" spans="11:19" ht="12.75" customHeight="1">
      <c r="K511" s="31"/>
      <c r="L511" s="28"/>
      <c r="M511" s="28"/>
      <c r="N511" s="28"/>
      <c r="O511" s="28"/>
      <c r="P511" s="28"/>
      <c r="Q511" s="28"/>
      <c r="R511" s="28"/>
      <c r="S511" s="28"/>
    </row>
    <row r="512" spans="11:19" ht="12.75" customHeight="1">
      <c r="K512" s="31"/>
      <c r="L512" s="28"/>
      <c r="M512" s="28"/>
      <c r="N512" s="28"/>
      <c r="O512" s="28"/>
      <c r="P512" s="28"/>
      <c r="Q512" s="28"/>
      <c r="R512" s="28"/>
      <c r="S512" s="28"/>
    </row>
    <row r="513" spans="11:19" ht="12.75" customHeight="1">
      <c r="K513" s="31"/>
      <c r="L513" s="28"/>
      <c r="M513" s="28"/>
      <c r="N513" s="28"/>
      <c r="O513" s="28"/>
      <c r="P513" s="28"/>
      <c r="Q513" s="28"/>
      <c r="R513" s="28"/>
      <c r="S513" s="28"/>
    </row>
    <row r="514" spans="11:19" ht="12.75" customHeight="1">
      <c r="K514" s="31"/>
      <c r="L514" s="28"/>
      <c r="M514" s="28"/>
      <c r="N514" s="28"/>
      <c r="O514" s="28"/>
      <c r="P514" s="28"/>
      <c r="Q514" s="28"/>
      <c r="R514" s="28"/>
      <c r="S514" s="28"/>
    </row>
    <row r="515" spans="11:19" ht="12.75" customHeight="1">
      <c r="K515" s="31"/>
      <c r="L515" s="28"/>
      <c r="M515" s="28"/>
      <c r="N515" s="28"/>
      <c r="O515" s="28"/>
      <c r="P515" s="28"/>
      <c r="Q515" s="28"/>
      <c r="R515" s="28"/>
      <c r="S515" s="28"/>
    </row>
    <row r="516" spans="11:19" ht="12.75" customHeight="1">
      <c r="K516" s="31"/>
      <c r="L516" s="28"/>
      <c r="M516" s="28"/>
      <c r="N516" s="28"/>
      <c r="O516" s="28"/>
      <c r="P516" s="28"/>
      <c r="Q516" s="28"/>
      <c r="R516" s="28"/>
      <c r="S516" s="28"/>
    </row>
    <row r="517" spans="11:19" ht="12.75" customHeight="1">
      <c r="K517" s="31"/>
      <c r="L517" s="28"/>
      <c r="M517" s="28"/>
      <c r="N517" s="28"/>
      <c r="O517" s="28"/>
      <c r="P517" s="28"/>
      <c r="Q517" s="28"/>
      <c r="R517" s="28"/>
      <c r="S517" s="28"/>
    </row>
    <row r="518" spans="11:19" ht="12.75" customHeight="1">
      <c r="K518" s="31"/>
      <c r="L518" s="28"/>
      <c r="M518" s="28"/>
      <c r="N518" s="28"/>
      <c r="O518" s="28"/>
      <c r="P518" s="28"/>
      <c r="Q518" s="28"/>
      <c r="R518" s="28"/>
      <c r="S518" s="28"/>
    </row>
    <row r="519" spans="11:19" ht="12.75" customHeight="1">
      <c r="K519" s="31"/>
      <c r="L519" s="28"/>
      <c r="M519" s="28"/>
      <c r="N519" s="28"/>
      <c r="O519" s="28"/>
      <c r="P519" s="28"/>
      <c r="Q519" s="28"/>
      <c r="R519" s="28"/>
      <c r="S519" s="28"/>
    </row>
    <row r="520" spans="11:19" ht="12.75" customHeight="1">
      <c r="K520" s="31"/>
      <c r="L520" s="28"/>
      <c r="M520" s="28"/>
      <c r="N520" s="28"/>
      <c r="O520" s="28"/>
      <c r="P520" s="28"/>
      <c r="Q520" s="28"/>
      <c r="R520" s="28"/>
      <c r="S520" s="28"/>
    </row>
    <row r="521" spans="11:19" ht="12.75" customHeight="1">
      <c r="K521" s="31"/>
      <c r="L521" s="28"/>
      <c r="M521" s="28"/>
      <c r="N521" s="28"/>
      <c r="O521" s="28"/>
      <c r="P521" s="28"/>
      <c r="Q521" s="28"/>
      <c r="R521" s="28"/>
      <c r="S521" s="28"/>
    </row>
    <row r="522" spans="11:19" ht="12.75" customHeight="1">
      <c r="K522" s="31"/>
      <c r="L522" s="28"/>
      <c r="M522" s="28"/>
      <c r="N522" s="28"/>
      <c r="O522" s="28"/>
      <c r="P522" s="28"/>
      <c r="Q522" s="28"/>
      <c r="R522" s="28"/>
      <c r="S522" s="28"/>
    </row>
    <row r="523" spans="11:19" ht="12.75" customHeight="1">
      <c r="K523" s="31"/>
      <c r="L523" s="28"/>
      <c r="M523" s="28"/>
      <c r="N523" s="28"/>
      <c r="O523" s="28"/>
      <c r="P523" s="28"/>
      <c r="Q523" s="28"/>
      <c r="R523" s="28"/>
      <c r="S523" s="28"/>
    </row>
    <row r="524" spans="11:19" ht="12.75" customHeight="1">
      <c r="K524" s="31"/>
      <c r="L524" s="28"/>
      <c r="M524" s="28"/>
      <c r="N524" s="28"/>
      <c r="O524" s="28"/>
      <c r="P524" s="28"/>
      <c r="Q524" s="28"/>
      <c r="R524" s="28"/>
      <c r="S524" s="28"/>
    </row>
    <row r="525" spans="11:19" ht="12.75" customHeight="1">
      <c r="K525" s="31"/>
      <c r="L525" s="28"/>
      <c r="M525" s="28"/>
      <c r="N525" s="28"/>
      <c r="O525" s="28"/>
      <c r="P525" s="28"/>
      <c r="Q525" s="28"/>
      <c r="R525" s="28"/>
      <c r="S525" s="28"/>
    </row>
    <row r="526" spans="11:19" ht="12.75" customHeight="1">
      <c r="K526" s="31"/>
      <c r="L526" s="28"/>
      <c r="M526" s="28"/>
      <c r="N526" s="28"/>
      <c r="O526" s="28"/>
      <c r="P526" s="28"/>
      <c r="Q526" s="28"/>
      <c r="R526" s="28"/>
      <c r="S526" s="28"/>
    </row>
    <row r="527" spans="11:19" ht="12.75" customHeight="1">
      <c r="K527" s="31"/>
      <c r="L527" s="28"/>
      <c r="M527" s="28"/>
      <c r="N527" s="28"/>
      <c r="O527" s="28"/>
      <c r="P527" s="28"/>
      <c r="Q527" s="28"/>
      <c r="R527" s="28"/>
      <c r="S527" s="28"/>
    </row>
    <row r="528" spans="11:19" ht="12.75" customHeight="1">
      <c r="K528" s="31"/>
      <c r="L528" s="28"/>
      <c r="M528" s="28"/>
      <c r="N528" s="28"/>
      <c r="O528" s="28"/>
      <c r="P528" s="28"/>
      <c r="Q528" s="28"/>
      <c r="R528" s="28"/>
      <c r="S528" s="28"/>
    </row>
    <row r="529" spans="11:19" ht="12.75" customHeight="1">
      <c r="K529" s="31"/>
      <c r="L529" s="28"/>
      <c r="M529" s="28"/>
      <c r="N529" s="28"/>
      <c r="O529" s="28"/>
      <c r="P529" s="28"/>
      <c r="Q529" s="28"/>
      <c r="R529" s="28"/>
      <c r="S529" s="28"/>
    </row>
    <row r="530" spans="11:19" ht="12.75" customHeight="1">
      <c r="K530" s="31"/>
      <c r="L530" s="28"/>
      <c r="M530" s="28"/>
      <c r="N530" s="28"/>
      <c r="O530" s="28"/>
      <c r="P530" s="28"/>
      <c r="Q530" s="28"/>
      <c r="R530" s="28"/>
      <c r="S530" s="28"/>
    </row>
    <row r="531" spans="11:19" ht="12.75" customHeight="1">
      <c r="K531" s="31"/>
      <c r="L531" s="28"/>
      <c r="M531" s="28"/>
      <c r="N531" s="28"/>
      <c r="O531" s="28"/>
      <c r="P531" s="28"/>
      <c r="Q531" s="28"/>
      <c r="R531" s="28"/>
      <c r="S531" s="28"/>
    </row>
    <row r="532" spans="11:19" ht="12.75" customHeight="1">
      <c r="K532" s="31"/>
      <c r="L532" s="28"/>
      <c r="M532" s="28"/>
      <c r="N532" s="28"/>
      <c r="O532" s="28"/>
      <c r="P532" s="28"/>
      <c r="Q532" s="28"/>
      <c r="R532" s="28"/>
      <c r="S532" s="28"/>
    </row>
    <row r="533" spans="11:19" ht="12.75" customHeight="1">
      <c r="K533" s="31"/>
      <c r="L533" s="28"/>
      <c r="M533" s="28"/>
      <c r="N533" s="28"/>
      <c r="O533" s="28"/>
      <c r="P533" s="28"/>
      <c r="Q533" s="28"/>
      <c r="R533" s="28"/>
      <c r="S533" s="28"/>
    </row>
    <row r="534" spans="11:19" ht="12.75" customHeight="1">
      <c r="K534" s="31"/>
      <c r="L534" s="28"/>
      <c r="M534" s="28"/>
      <c r="N534" s="28"/>
      <c r="O534" s="28"/>
      <c r="P534" s="28"/>
      <c r="Q534" s="28"/>
      <c r="R534" s="28"/>
      <c r="S534" s="28"/>
    </row>
    <row r="535" spans="11:19" ht="12.75" customHeight="1">
      <c r="K535" s="31"/>
      <c r="L535" s="28"/>
      <c r="M535" s="28"/>
      <c r="N535" s="28"/>
      <c r="O535" s="28"/>
      <c r="P535" s="28"/>
      <c r="Q535" s="28"/>
      <c r="R535" s="28"/>
      <c r="S535" s="28"/>
    </row>
    <row r="536" spans="11:19" ht="12.75" customHeight="1">
      <c r="K536" s="31"/>
      <c r="L536" s="28"/>
      <c r="M536" s="28"/>
      <c r="N536" s="28"/>
      <c r="O536" s="28"/>
      <c r="P536" s="28"/>
      <c r="Q536" s="28"/>
      <c r="R536" s="28"/>
      <c r="S536" s="28"/>
    </row>
    <row r="537" spans="11:19" ht="12.75" customHeight="1">
      <c r="K537" s="31"/>
      <c r="L537" s="28"/>
      <c r="M537" s="28"/>
      <c r="N537" s="28"/>
      <c r="O537" s="28"/>
      <c r="P537" s="28"/>
      <c r="Q537" s="28"/>
      <c r="R537" s="28"/>
      <c r="S537" s="28"/>
    </row>
    <row r="538" spans="11:19" ht="12.75" customHeight="1">
      <c r="K538" s="31"/>
      <c r="L538" s="28"/>
      <c r="M538" s="28"/>
      <c r="N538" s="28"/>
      <c r="O538" s="28"/>
      <c r="P538" s="28"/>
      <c r="Q538" s="28"/>
      <c r="R538" s="28"/>
      <c r="S538" s="28"/>
    </row>
    <row r="539" spans="11:19" ht="12.75" customHeight="1">
      <c r="K539" s="31"/>
      <c r="L539" s="28"/>
      <c r="M539" s="28"/>
      <c r="N539" s="28"/>
      <c r="O539" s="28"/>
      <c r="P539" s="28"/>
      <c r="Q539" s="28"/>
      <c r="R539" s="28"/>
      <c r="S539" s="28"/>
    </row>
    <row r="540" spans="11:19" ht="12.75" customHeight="1">
      <c r="K540" s="31"/>
      <c r="L540" s="28"/>
      <c r="M540" s="28"/>
      <c r="N540" s="28"/>
      <c r="O540" s="28"/>
      <c r="P540" s="28"/>
      <c r="Q540" s="28"/>
      <c r="R540" s="28"/>
      <c r="S540" s="28"/>
    </row>
    <row r="541" spans="11:19" ht="12.75" customHeight="1">
      <c r="K541" s="31"/>
      <c r="L541" s="28"/>
      <c r="M541" s="28"/>
      <c r="N541" s="28"/>
      <c r="O541" s="28"/>
      <c r="P541" s="28"/>
      <c r="Q541" s="28"/>
      <c r="R541" s="28"/>
      <c r="S541" s="28"/>
    </row>
    <row r="542" spans="11:19" ht="12.75" customHeight="1">
      <c r="K542" s="31"/>
      <c r="L542" s="28"/>
      <c r="M542" s="28"/>
      <c r="N542" s="28"/>
      <c r="O542" s="28"/>
      <c r="P542" s="28"/>
      <c r="Q542" s="28"/>
      <c r="R542" s="28"/>
      <c r="S542" s="28"/>
    </row>
    <row r="543" spans="11:19" ht="12.75" customHeight="1">
      <c r="K543" s="31"/>
      <c r="L543" s="28"/>
      <c r="M543" s="28"/>
      <c r="N543" s="28"/>
      <c r="O543" s="28"/>
      <c r="P543" s="28"/>
      <c r="Q543" s="28"/>
      <c r="R543" s="28"/>
      <c r="S543" s="28"/>
    </row>
    <row r="544" spans="11:19" ht="12.75" customHeight="1">
      <c r="K544" s="31"/>
      <c r="L544" s="28"/>
      <c r="M544" s="28"/>
      <c r="N544" s="28"/>
      <c r="O544" s="28"/>
      <c r="P544" s="28"/>
      <c r="Q544" s="28"/>
      <c r="R544" s="28"/>
      <c r="S544" s="28"/>
    </row>
    <row r="545" spans="11:19" ht="12.75" customHeight="1">
      <c r="K545" s="31"/>
      <c r="L545" s="28"/>
      <c r="M545" s="28"/>
      <c r="N545" s="28"/>
      <c r="O545" s="28"/>
      <c r="P545" s="28"/>
      <c r="Q545" s="28"/>
      <c r="R545" s="28"/>
      <c r="S545" s="28"/>
    </row>
    <row r="546" spans="11:19" ht="12.75" customHeight="1">
      <c r="K546" s="31"/>
      <c r="L546" s="28"/>
      <c r="M546" s="28"/>
      <c r="N546" s="28"/>
      <c r="O546" s="28"/>
      <c r="P546" s="28"/>
      <c r="Q546" s="28"/>
      <c r="R546" s="28"/>
      <c r="S546" s="28"/>
    </row>
    <row r="547" spans="11:19" ht="12.75" customHeight="1">
      <c r="K547" s="31"/>
      <c r="L547" s="28"/>
      <c r="M547" s="28"/>
      <c r="N547" s="28"/>
      <c r="O547" s="28"/>
      <c r="P547" s="28"/>
      <c r="Q547" s="28"/>
      <c r="R547" s="28"/>
      <c r="S547" s="28"/>
    </row>
    <row r="548" spans="11:19" ht="12.75" customHeight="1">
      <c r="K548" s="31"/>
      <c r="L548" s="28"/>
      <c r="M548" s="28"/>
      <c r="N548" s="28"/>
      <c r="O548" s="28"/>
      <c r="P548" s="28"/>
      <c r="Q548" s="28"/>
      <c r="R548" s="28"/>
      <c r="S548" s="28"/>
    </row>
    <row r="549" spans="11:19" ht="12.75" customHeight="1">
      <c r="K549" s="31"/>
      <c r="L549" s="28"/>
      <c r="M549" s="28"/>
      <c r="N549" s="28"/>
      <c r="O549" s="28"/>
      <c r="P549" s="28"/>
      <c r="Q549" s="28"/>
      <c r="R549" s="28"/>
      <c r="S549" s="28"/>
    </row>
    <row r="550" spans="11:19" ht="12.75" customHeight="1">
      <c r="K550" s="31"/>
      <c r="L550" s="28"/>
      <c r="M550" s="28"/>
      <c r="N550" s="28"/>
      <c r="O550" s="28"/>
      <c r="P550" s="28"/>
      <c r="Q550" s="28"/>
      <c r="R550" s="28"/>
      <c r="S550" s="28"/>
    </row>
    <row r="551" spans="11:19" ht="12.75" customHeight="1">
      <c r="K551" s="31"/>
      <c r="L551" s="28"/>
      <c r="M551" s="28"/>
      <c r="N551" s="28"/>
      <c r="O551" s="28"/>
      <c r="P551" s="28"/>
      <c r="Q551" s="28"/>
      <c r="R551" s="28"/>
      <c r="S551" s="28"/>
    </row>
    <row r="552" spans="11:19" ht="12.75" customHeight="1">
      <c r="K552" s="31"/>
      <c r="L552" s="28"/>
      <c r="M552" s="28"/>
      <c r="N552" s="28"/>
      <c r="O552" s="28"/>
      <c r="P552" s="28"/>
      <c r="Q552" s="28"/>
      <c r="R552" s="28"/>
      <c r="S552" s="28"/>
    </row>
    <row r="553" spans="11:19" ht="12.75" customHeight="1">
      <c r="K553" s="31"/>
      <c r="L553" s="28"/>
      <c r="M553" s="28"/>
      <c r="N553" s="28"/>
      <c r="O553" s="28"/>
      <c r="P553" s="28"/>
      <c r="Q553" s="28"/>
      <c r="R553" s="28"/>
      <c r="S553" s="28"/>
    </row>
    <row r="554" spans="11:19" ht="12.75" customHeight="1">
      <c r="K554" s="31"/>
      <c r="L554" s="28"/>
      <c r="M554" s="28"/>
      <c r="N554" s="28"/>
      <c r="O554" s="28"/>
      <c r="P554" s="28"/>
      <c r="Q554" s="28"/>
      <c r="R554" s="28"/>
      <c r="S554" s="28"/>
    </row>
    <row r="555" spans="11:19" ht="12.75" customHeight="1">
      <c r="K555" s="31"/>
      <c r="L555" s="28"/>
      <c r="M555" s="28"/>
      <c r="N555" s="28"/>
      <c r="O555" s="28"/>
      <c r="P555" s="28"/>
      <c r="Q555" s="28"/>
      <c r="R555" s="28"/>
      <c r="S555" s="28"/>
    </row>
    <row r="556" spans="11:19" ht="12.75" customHeight="1">
      <c r="K556" s="31"/>
      <c r="L556" s="28"/>
      <c r="M556" s="28"/>
      <c r="N556" s="28"/>
      <c r="O556" s="28"/>
      <c r="P556" s="28"/>
      <c r="Q556" s="28"/>
      <c r="R556" s="28"/>
      <c r="S556" s="28"/>
    </row>
    <row r="557" spans="11:19" ht="12.75" customHeight="1">
      <c r="K557" s="31"/>
      <c r="L557" s="28"/>
      <c r="M557" s="28"/>
      <c r="N557" s="28"/>
      <c r="O557" s="28"/>
      <c r="P557" s="28"/>
      <c r="Q557" s="28"/>
      <c r="R557" s="28"/>
      <c r="S557" s="28"/>
    </row>
    <row r="558" spans="11:19" ht="12.75" customHeight="1">
      <c r="K558" s="31"/>
      <c r="L558" s="28"/>
      <c r="M558" s="28"/>
      <c r="N558" s="28"/>
      <c r="O558" s="28"/>
      <c r="P558" s="28"/>
      <c r="Q558" s="28"/>
      <c r="R558" s="28"/>
      <c r="S558" s="28"/>
    </row>
    <row r="559" spans="11:19" ht="12.75" customHeight="1">
      <c r="K559" s="31"/>
      <c r="L559" s="28"/>
      <c r="M559" s="28"/>
      <c r="N559" s="28"/>
      <c r="O559" s="28"/>
      <c r="P559" s="28"/>
      <c r="Q559" s="28"/>
      <c r="R559" s="28"/>
      <c r="S559" s="28"/>
    </row>
    <row r="560" spans="11:19" ht="12.75" customHeight="1">
      <c r="K560" s="31"/>
      <c r="L560" s="28"/>
      <c r="M560" s="28"/>
      <c r="N560" s="28"/>
      <c r="O560" s="28"/>
      <c r="P560" s="28"/>
      <c r="Q560" s="28"/>
      <c r="R560" s="28"/>
      <c r="S560" s="28"/>
    </row>
    <row r="561" spans="11:19" ht="12.75" customHeight="1">
      <c r="K561" s="31"/>
      <c r="L561" s="28"/>
      <c r="M561" s="28"/>
      <c r="N561" s="28"/>
      <c r="O561" s="28"/>
      <c r="P561" s="28"/>
      <c r="Q561" s="28"/>
      <c r="R561" s="28"/>
      <c r="S561" s="28"/>
    </row>
    <row r="562" spans="11:19" ht="12.75" customHeight="1">
      <c r="K562" s="31"/>
      <c r="L562" s="28"/>
      <c r="M562" s="28"/>
      <c r="N562" s="28"/>
      <c r="O562" s="28"/>
      <c r="P562" s="28"/>
      <c r="Q562" s="28"/>
      <c r="R562" s="28"/>
      <c r="S562" s="28"/>
    </row>
    <row r="563" spans="11:19" ht="12.75" customHeight="1">
      <c r="K563" s="31"/>
      <c r="L563" s="28"/>
      <c r="M563" s="28"/>
      <c r="N563" s="28"/>
      <c r="O563" s="28"/>
      <c r="P563" s="28"/>
      <c r="Q563" s="28"/>
      <c r="R563" s="28"/>
      <c r="S563" s="28"/>
    </row>
    <row r="564" spans="11:19" ht="12.75" customHeight="1">
      <c r="L564" s="28"/>
      <c r="M564" s="28"/>
      <c r="N564" s="28"/>
      <c r="O564" s="28"/>
      <c r="P564" s="28"/>
      <c r="Q564" s="28"/>
      <c r="R564" s="28"/>
      <c r="S564" s="28"/>
    </row>
    <row r="565" spans="11:19" ht="12.75" customHeight="1">
      <c r="L565" s="28"/>
      <c r="M565" s="28"/>
      <c r="N565" s="28"/>
      <c r="O565" s="28"/>
      <c r="P565" s="28"/>
      <c r="Q565" s="28"/>
      <c r="R565" s="28"/>
      <c r="S565" s="28"/>
    </row>
    <row r="566" spans="11:19" ht="12.75" customHeight="1">
      <c r="L566" s="28"/>
      <c r="M566" s="28"/>
      <c r="N566" s="28"/>
      <c r="O566" s="28"/>
      <c r="P566" s="28"/>
      <c r="Q566" s="28"/>
      <c r="R566" s="28"/>
      <c r="S566" s="28"/>
    </row>
    <row r="567" spans="11:19" ht="12.75" customHeight="1">
      <c r="L567" s="28"/>
      <c r="M567" s="28"/>
      <c r="N567" s="28"/>
      <c r="O567" s="28"/>
      <c r="P567" s="28"/>
      <c r="Q567" s="28"/>
      <c r="R567" s="28"/>
      <c r="S567" s="28"/>
    </row>
    <row r="568" spans="11:19" ht="12.75" customHeight="1">
      <c r="L568" s="28"/>
      <c r="M568" s="28"/>
      <c r="N568" s="28"/>
      <c r="O568" s="28"/>
      <c r="P568" s="28"/>
      <c r="Q568" s="28"/>
      <c r="R568" s="28"/>
      <c r="S568" s="28"/>
    </row>
    <row r="569" spans="11:19" ht="12.75" customHeight="1">
      <c r="L569" s="28"/>
      <c r="M569" s="28"/>
      <c r="N569" s="28"/>
      <c r="O569" s="28"/>
      <c r="P569" s="28"/>
      <c r="Q569" s="28"/>
      <c r="R569" s="28"/>
      <c r="S569" s="28"/>
    </row>
    <row r="570" spans="11:19" ht="12.75" customHeight="1">
      <c r="L570" s="28"/>
      <c r="M570" s="28"/>
      <c r="N570" s="28"/>
      <c r="O570" s="28"/>
      <c r="P570" s="28"/>
      <c r="Q570" s="28"/>
      <c r="R570" s="28"/>
      <c r="S570" s="28"/>
    </row>
    <row r="571" spans="11:19" ht="12.75" customHeight="1">
      <c r="L571" s="28"/>
      <c r="M571" s="28"/>
      <c r="N571" s="28"/>
      <c r="O571" s="28"/>
      <c r="P571" s="28"/>
      <c r="Q571" s="28"/>
      <c r="R571" s="28"/>
      <c r="S571" s="28"/>
    </row>
    <row r="572" spans="11:19" ht="12.75" customHeight="1">
      <c r="L572" s="28"/>
      <c r="M572" s="28"/>
      <c r="N572" s="28"/>
      <c r="O572" s="28"/>
      <c r="P572" s="28"/>
      <c r="Q572" s="28"/>
      <c r="R572" s="28"/>
      <c r="S572" s="28"/>
    </row>
    <row r="573" spans="11:19" ht="12.75" customHeight="1">
      <c r="L573" s="28"/>
      <c r="M573" s="28"/>
      <c r="N573" s="28"/>
      <c r="O573" s="28"/>
      <c r="P573" s="28"/>
      <c r="Q573" s="28"/>
      <c r="R573" s="28"/>
      <c r="S573" s="28"/>
    </row>
    <row r="574" spans="11:19" ht="12.75" customHeight="1">
      <c r="L574" s="28"/>
      <c r="M574" s="28"/>
      <c r="N574" s="28"/>
      <c r="O574" s="28"/>
      <c r="P574" s="28"/>
      <c r="Q574" s="28"/>
      <c r="R574" s="28"/>
      <c r="S574" s="28"/>
    </row>
    <row r="575" spans="11:19" ht="12.75" customHeight="1">
      <c r="L575" s="28"/>
      <c r="M575" s="28"/>
      <c r="N575" s="28"/>
      <c r="O575" s="28"/>
      <c r="P575" s="28"/>
      <c r="Q575" s="28"/>
      <c r="R575" s="28"/>
      <c r="S575" s="28"/>
    </row>
    <row r="576" spans="11:19" ht="12.75" customHeight="1">
      <c r="L576" s="28"/>
      <c r="M576" s="28"/>
      <c r="N576" s="28"/>
      <c r="O576" s="28"/>
      <c r="P576" s="28"/>
      <c r="Q576" s="28"/>
      <c r="R576" s="28"/>
      <c r="S576" s="28"/>
    </row>
    <row r="577" spans="12:19" ht="12.75" customHeight="1">
      <c r="L577" s="28"/>
      <c r="M577" s="28"/>
      <c r="N577" s="28"/>
      <c r="O577" s="28"/>
      <c r="P577" s="28"/>
      <c r="Q577" s="28"/>
      <c r="R577" s="28"/>
      <c r="S577" s="28"/>
    </row>
    <row r="578" spans="12:19" ht="12.75" customHeight="1">
      <c r="L578" s="28"/>
      <c r="M578" s="28"/>
      <c r="N578" s="28"/>
      <c r="O578" s="28"/>
      <c r="P578" s="28"/>
      <c r="Q578" s="28"/>
      <c r="R578" s="28"/>
      <c r="S578" s="28"/>
    </row>
    <row r="579" spans="12:19" ht="12.75" customHeight="1">
      <c r="L579" s="28"/>
      <c r="M579" s="28"/>
      <c r="N579" s="28"/>
      <c r="O579" s="28"/>
      <c r="P579" s="28"/>
      <c r="Q579" s="28"/>
      <c r="R579" s="28"/>
      <c r="S579" s="28"/>
    </row>
    <row r="580" spans="12:19" ht="12.75" customHeight="1">
      <c r="L580" s="28"/>
      <c r="M580" s="28"/>
      <c r="N580" s="28"/>
      <c r="O580" s="28"/>
      <c r="P580" s="28"/>
      <c r="Q580" s="28"/>
      <c r="R580" s="28"/>
      <c r="S580" s="28"/>
    </row>
    <row r="581" spans="12:19" ht="12.75" customHeight="1">
      <c r="L581" s="28"/>
      <c r="M581" s="28"/>
      <c r="N581" s="28"/>
      <c r="O581" s="28"/>
      <c r="P581" s="28"/>
      <c r="Q581" s="28"/>
      <c r="R581" s="28"/>
      <c r="S581" s="28"/>
    </row>
    <row r="582" spans="12:19" ht="12.75" customHeight="1">
      <c r="L582" s="28"/>
      <c r="M582" s="28"/>
      <c r="N582" s="28"/>
      <c r="O582" s="28"/>
      <c r="P582" s="28"/>
      <c r="Q582" s="28"/>
      <c r="R582" s="28"/>
      <c r="S582" s="28"/>
    </row>
    <row r="583" spans="12:19" ht="12.75" customHeight="1">
      <c r="L583" s="28"/>
      <c r="M583" s="28"/>
      <c r="N583" s="28"/>
      <c r="O583" s="28"/>
      <c r="P583" s="28"/>
      <c r="Q583" s="28"/>
      <c r="R583" s="28"/>
      <c r="S583" s="28"/>
    </row>
    <row r="584" spans="12:19" ht="12.75" customHeight="1">
      <c r="L584" s="28"/>
      <c r="M584" s="28"/>
      <c r="N584" s="28"/>
      <c r="O584" s="28"/>
      <c r="P584" s="28"/>
      <c r="Q584" s="28"/>
      <c r="R584" s="28"/>
      <c r="S584" s="28"/>
    </row>
    <row r="585" spans="12:19" ht="12.75" customHeight="1">
      <c r="L585" s="28"/>
      <c r="M585" s="28"/>
      <c r="N585" s="28"/>
      <c r="O585" s="28"/>
      <c r="P585" s="28"/>
      <c r="Q585" s="28"/>
      <c r="R585" s="28"/>
      <c r="S585" s="28"/>
    </row>
    <row r="586" spans="12:19" ht="12.75" customHeight="1">
      <c r="L586" s="28"/>
      <c r="M586" s="28"/>
      <c r="N586" s="28"/>
      <c r="O586" s="28"/>
      <c r="P586" s="28"/>
      <c r="Q586" s="28"/>
      <c r="R586" s="28"/>
      <c r="S586" s="28"/>
    </row>
    <row r="587" spans="12:19" ht="12.75" customHeight="1">
      <c r="L587" s="28"/>
      <c r="M587" s="28"/>
      <c r="N587" s="28"/>
      <c r="O587" s="28"/>
      <c r="P587" s="28"/>
      <c r="Q587" s="28"/>
      <c r="R587" s="28"/>
      <c r="S587" s="28"/>
    </row>
    <row r="588" spans="12:19" ht="12.75" customHeight="1">
      <c r="L588" s="28"/>
      <c r="M588" s="28"/>
      <c r="N588" s="28"/>
      <c r="O588" s="28"/>
      <c r="P588" s="28"/>
      <c r="Q588" s="28"/>
      <c r="R588" s="28"/>
      <c r="S588" s="28"/>
    </row>
    <row r="589" spans="12:19" ht="12.75" customHeight="1">
      <c r="L589" s="28"/>
      <c r="M589" s="28"/>
      <c r="N589" s="28"/>
      <c r="O589" s="28"/>
      <c r="P589" s="28"/>
      <c r="Q589" s="28"/>
      <c r="R589" s="28"/>
      <c r="S589" s="28"/>
    </row>
    <row r="590" spans="12:19" ht="12.75" customHeight="1">
      <c r="L590" s="28"/>
      <c r="M590" s="28"/>
      <c r="N590" s="28"/>
      <c r="O590" s="28"/>
      <c r="P590" s="28"/>
      <c r="Q590" s="28"/>
      <c r="R590" s="28"/>
      <c r="S590" s="28"/>
    </row>
    <row r="591" spans="12:19" ht="12.75" customHeight="1">
      <c r="L591" s="28"/>
      <c r="M591" s="28"/>
      <c r="N591" s="28"/>
      <c r="O591" s="28"/>
      <c r="P591" s="28"/>
      <c r="Q591" s="28"/>
      <c r="R591" s="28"/>
      <c r="S591" s="28"/>
    </row>
    <row r="592" spans="12:19" ht="12.75" customHeight="1">
      <c r="L592" s="28"/>
      <c r="M592" s="28"/>
      <c r="N592" s="28"/>
      <c r="O592" s="28"/>
      <c r="P592" s="28"/>
      <c r="Q592" s="28"/>
      <c r="R592" s="28"/>
      <c r="S592" s="28"/>
    </row>
    <row r="593" spans="12:19" ht="12.75" customHeight="1">
      <c r="L593" s="28"/>
      <c r="M593" s="28"/>
      <c r="N593" s="28"/>
      <c r="O593" s="28"/>
      <c r="P593" s="28"/>
      <c r="Q593" s="28"/>
      <c r="R593" s="28"/>
      <c r="S593" s="28"/>
    </row>
    <row r="594" spans="12:19" ht="12.75" customHeight="1">
      <c r="L594" s="28"/>
      <c r="M594" s="28"/>
      <c r="N594" s="28"/>
      <c r="O594" s="28"/>
      <c r="P594" s="28"/>
      <c r="Q594" s="28"/>
      <c r="R594" s="28"/>
      <c r="S594" s="28"/>
    </row>
    <row r="595" spans="12:19" ht="12.75" customHeight="1">
      <c r="L595" s="28"/>
      <c r="M595" s="28"/>
      <c r="N595" s="28"/>
      <c r="O595" s="28"/>
      <c r="P595" s="28"/>
      <c r="Q595" s="28"/>
      <c r="R595" s="28"/>
      <c r="S595" s="28"/>
    </row>
    <row r="596" spans="12:19" ht="12.75" customHeight="1">
      <c r="L596" s="28"/>
      <c r="M596" s="28"/>
      <c r="N596" s="28"/>
      <c r="O596" s="28"/>
      <c r="P596" s="28"/>
      <c r="Q596" s="28"/>
      <c r="R596" s="28"/>
      <c r="S596" s="28"/>
    </row>
    <row r="597" spans="12:19" ht="12.75" customHeight="1">
      <c r="L597" s="28"/>
      <c r="M597" s="28"/>
      <c r="N597" s="28"/>
      <c r="O597" s="28"/>
      <c r="P597" s="28"/>
      <c r="Q597" s="28"/>
      <c r="R597" s="28"/>
      <c r="S597" s="28"/>
    </row>
    <row r="598" spans="12:19" ht="12.75" customHeight="1">
      <c r="L598" s="28"/>
      <c r="M598" s="28"/>
      <c r="N598" s="28"/>
      <c r="O598" s="28"/>
      <c r="P598" s="28"/>
      <c r="Q598" s="28"/>
      <c r="R598" s="28"/>
      <c r="S598" s="28"/>
    </row>
    <row r="599" spans="12:19" ht="12.75" customHeight="1">
      <c r="L599" s="28"/>
      <c r="M599" s="28"/>
      <c r="N599" s="28"/>
      <c r="O599" s="28"/>
      <c r="P599" s="28"/>
      <c r="Q599" s="28"/>
      <c r="R599" s="28"/>
      <c r="S599" s="28"/>
    </row>
    <row r="600" spans="12:19" ht="12.75" customHeight="1">
      <c r="L600" s="28"/>
      <c r="M600" s="28"/>
      <c r="N600" s="28"/>
      <c r="O600" s="28"/>
      <c r="P600" s="28"/>
      <c r="Q600" s="28"/>
      <c r="R600" s="28"/>
      <c r="S600" s="28"/>
    </row>
    <row r="601" spans="12:19" ht="12.75" customHeight="1">
      <c r="L601" s="28"/>
      <c r="M601" s="28"/>
      <c r="N601" s="28"/>
      <c r="O601" s="28"/>
      <c r="P601" s="28"/>
      <c r="Q601" s="28"/>
      <c r="R601" s="28"/>
      <c r="S601" s="28"/>
    </row>
    <row r="602" spans="12:19" ht="12.75" customHeight="1">
      <c r="L602" s="28"/>
      <c r="M602" s="28"/>
      <c r="N602" s="28"/>
      <c r="O602" s="28"/>
      <c r="P602" s="28"/>
      <c r="Q602" s="28"/>
      <c r="R602" s="28"/>
      <c r="S602" s="28"/>
    </row>
    <row r="603" spans="12:19" ht="12.75" customHeight="1">
      <c r="L603" s="28"/>
      <c r="M603" s="28"/>
      <c r="N603" s="28"/>
      <c r="O603" s="28"/>
      <c r="P603" s="28"/>
      <c r="Q603" s="28"/>
      <c r="R603" s="28"/>
      <c r="S603" s="28"/>
    </row>
    <row r="604" spans="12:19" ht="12.75" customHeight="1">
      <c r="L604" s="28"/>
      <c r="M604" s="28"/>
      <c r="N604" s="28"/>
      <c r="O604" s="28"/>
      <c r="P604" s="28"/>
      <c r="Q604" s="28"/>
      <c r="R604" s="28"/>
      <c r="S604" s="28"/>
    </row>
    <row r="605" spans="12:19" ht="12.75" customHeight="1">
      <c r="L605" s="28"/>
      <c r="M605" s="28"/>
      <c r="N605" s="28"/>
      <c r="O605" s="28"/>
      <c r="P605" s="28"/>
      <c r="Q605" s="28"/>
      <c r="R605" s="28"/>
      <c r="S605" s="28"/>
    </row>
    <row r="606" spans="12:19" ht="12.75" customHeight="1">
      <c r="L606" s="28"/>
      <c r="M606" s="28"/>
      <c r="N606" s="28"/>
      <c r="O606" s="28"/>
      <c r="P606" s="28"/>
      <c r="Q606" s="28"/>
      <c r="R606" s="28"/>
      <c r="S606" s="28"/>
    </row>
    <row r="607" spans="12:19" ht="12.75" customHeight="1">
      <c r="L607" s="28"/>
      <c r="M607" s="28"/>
      <c r="N607" s="28"/>
      <c r="O607" s="28"/>
      <c r="P607" s="28"/>
      <c r="Q607" s="28"/>
      <c r="R607" s="28"/>
      <c r="S607" s="28"/>
    </row>
    <row r="608" spans="12:19" ht="12.75" customHeight="1">
      <c r="L608" s="28"/>
      <c r="M608" s="28"/>
      <c r="N608" s="28"/>
      <c r="O608" s="28"/>
      <c r="P608" s="28"/>
      <c r="Q608" s="28"/>
      <c r="R608" s="28"/>
      <c r="S608" s="28"/>
    </row>
    <row r="609" spans="12:19" ht="12.75" customHeight="1">
      <c r="L609" s="28"/>
      <c r="M609" s="28"/>
      <c r="N609" s="28"/>
      <c r="O609" s="28"/>
      <c r="P609" s="28"/>
      <c r="Q609" s="28"/>
      <c r="R609" s="28"/>
      <c r="S609" s="28"/>
    </row>
    <row r="610" spans="12:19" ht="12.75" customHeight="1">
      <c r="L610" s="28"/>
      <c r="M610" s="28"/>
      <c r="N610" s="28"/>
      <c r="O610" s="28"/>
      <c r="P610" s="28"/>
      <c r="Q610" s="28"/>
      <c r="R610" s="28"/>
      <c r="S610" s="28"/>
    </row>
    <row r="611" spans="12:19" ht="12.75" customHeight="1">
      <c r="L611" s="28"/>
      <c r="M611" s="28"/>
      <c r="N611" s="28"/>
      <c r="O611" s="28"/>
      <c r="P611" s="28"/>
      <c r="Q611" s="28"/>
      <c r="R611" s="28"/>
      <c r="S611" s="28"/>
    </row>
    <row r="612" spans="12:19" ht="12.75" customHeight="1">
      <c r="L612" s="28"/>
      <c r="M612" s="28"/>
      <c r="N612" s="28"/>
      <c r="O612" s="28"/>
      <c r="P612" s="28"/>
      <c r="Q612" s="28"/>
      <c r="R612" s="28"/>
      <c r="S612" s="28"/>
    </row>
    <row r="613" spans="12:19" ht="12.75" customHeight="1">
      <c r="L613" s="28"/>
      <c r="M613" s="28"/>
      <c r="N613" s="28"/>
      <c r="O613" s="28"/>
      <c r="P613" s="28"/>
      <c r="Q613" s="28"/>
      <c r="R613" s="28"/>
      <c r="S613" s="28"/>
    </row>
    <row r="614" spans="12:19" ht="12.75" customHeight="1">
      <c r="L614" s="28"/>
      <c r="M614" s="28"/>
      <c r="N614" s="28"/>
      <c r="O614" s="28"/>
      <c r="P614" s="28"/>
      <c r="Q614" s="28"/>
      <c r="R614" s="28"/>
      <c r="S614" s="28"/>
    </row>
    <row r="615" spans="12:19" ht="12.75" customHeight="1">
      <c r="L615" s="28"/>
      <c r="M615" s="28"/>
      <c r="N615" s="28"/>
      <c r="O615" s="28"/>
      <c r="P615" s="28"/>
      <c r="Q615" s="28"/>
      <c r="R615" s="28"/>
      <c r="S615" s="28"/>
    </row>
    <row r="616" spans="12:19" ht="12.75" customHeight="1">
      <c r="L616" s="28"/>
      <c r="M616" s="28"/>
      <c r="N616" s="28"/>
      <c r="O616" s="28"/>
      <c r="P616" s="28"/>
      <c r="Q616" s="28"/>
      <c r="R616" s="28"/>
      <c r="S616" s="28"/>
    </row>
    <row r="617" spans="12:19" ht="12.75" customHeight="1">
      <c r="L617" s="28"/>
      <c r="M617" s="28"/>
      <c r="N617" s="28"/>
      <c r="O617" s="28"/>
      <c r="P617" s="28"/>
      <c r="Q617" s="28"/>
      <c r="R617" s="28"/>
      <c r="S617" s="28"/>
    </row>
    <row r="618" spans="12:19" ht="12.75" customHeight="1">
      <c r="L618" s="28"/>
      <c r="M618" s="28"/>
      <c r="N618" s="28"/>
      <c r="O618" s="28"/>
      <c r="P618" s="28"/>
      <c r="Q618" s="28"/>
      <c r="R618" s="28"/>
      <c r="S618" s="28"/>
    </row>
    <row r="619" spans="12:19" ht="12.75" customHeight="1">
      <c r="L619" s="28"/>
      <c r="M619" s="28"/>
      <c r="N619" s="28"/>
      <c r="O619" s="28"/>
      <c r="P619" s="28"/>
      <c r="Q619" s="28"/>
      <c r="R619" s="28"/>
      <c r="S619" s="28"/>
    </row>
    <row r="620" spans="12:19" ht="12.75" customHeight="1">
      <c r="L620" s="28"/>
      <c r="M620" s="28"/>
      <c r="N620" s="28"/>
      <c r="O620" s="28"/>
      <c r="P620" s="28"/>
      <c r="Q620" s="28"/>
      <c r="R620" s="28"/>
      <c r="S620" s="28"/>
    </row>
    <row r="621" spans="12:19" ht="12.75" customHeight="1">
      <c r="L621" s="28"/>
      <c r="M621" s="28"/>
      <c r="N621" s="28"/>
      <c r="O621" s="28"/>
      <c r="P621" s="28"/>
      <c r="Q621" s="28"/>
      <c r="R621" s="28"/>
      <c r="S621" s="28"/>
    </row>
    <row r="622" spans="12:19" ht="12.75" customHeight="1">
      <c r="L622" s="28"/>
      <c r="M622" s="28"/>
      <c r="N622" s="28"/>
      <c r="O622" s="28"/>
      <c r="P622" s="28"/>
      <c r="Q622" s="28"/>
      <c r="R622" s="28"/>
      <c r="S622" s="28"/>
    </row>
    <row r="623" spans="12:19" ht="12.75" customHeight="1">
      <c r="L623" s="28"/>
      <c r="M623" s="28"/>
      <c r="N623" s="28"/>
      <c r="O623" s="28"/>
      <c r="P623" s="28"/>
      <c r="Q623" s="28"/>
      <c r="R623" s="28"/>
      <c r="S623" s="28"/>
    </row>
    <row r="624" spans="12:19" ht="12.75" customHeight="1">
      <c r="L624" s="28"/>
      <c r="M624" s="28"/>
      <c r="N624" s="28"/>
      <c r="O624" s="28"/>
      <c r="P624" s="28"/>
      <c r="Q624" s="28"/>
      <c r="R624" s="28"/>
      <c r="S624" s="28"/>
    </row>
    <row r="625" spans="12:19" ht="12.75" customHeight="1">
      <c r="L625" s="28"/>
      <c r="M625" s="28"/>
      <c r="N625" s="28"/>
      <c r="O625" s="28"/>
      <c r="P625" s="28"/>
      <c r="Q625" s="28"/>
      <c r="R625" s="28"/>
      <c r="S625" s="28"/>
    </row>
    <row r="626" spans="12:19" ht="12.75" customHeight="1">
      <c r="L626" s="28"/>
      <c r="M626" s="28"/>
      <c r="N626" s="28"/>
      <c r="O626" s="28"/>
      <c r="P626" s="28"/>
      <c r="Q626" s="28"/>
      <c r="R626" s="28"/>
      <c r="S626" s="28"/>
    </row>
    <row r="627" spans="12:19" ht="12.75" customHeight="1">
      <c r="L627" s="28"/>
      <c r="M627" s="28"/>
      <c r="N627" s="28"/>
      <c r="O627" s="28"/>
      <c r="P627" s="28"/>
      <c r="Q627" s="28"/>
      <c r="R627" s="28"/>
      <c r="S627" s="28"/>
    </row>
    <row r="628" spans="12:19" ht="12.75" customHeight="1">
      <c r="L628" s="28"/>
      <c r="M628" s="28"/>
      <c r="N628" s="28"/>
      <c r="O628" s="28"/>
      <c r="P628" s="28"/>
      <c r="Q628" s="28"/>
      <c r="R628" s="28"/>
      <c r="S628" s="28"/>
    </row>
    <row r="629" spans="12:19" ht="12.75" customHeight="1">
      <c r="L629" s="28"/>
      <c r="M629" s="28"/>
      <c r="N629" s="28"/>
      <c r="O629" s="28"/>
      <c r="P629" s="28"/>
      <c r="Q629" s="28"/>
      <c r="R629" s="28"/>
      <c r="S629" s="28"/>
    </row>
    <row r="630" spans="12:19" ht="12.75" customHeight="1">
      <c r="L630" s="28"/>
      <c r="M630" s="28"/>
      <c r="N630" s="28"/>
      <c r="O630" s="28"/>
      <c r="P630" s="28"/>
      <c r="Q630" s="28"/>
      <c r="R630" s="28"/>
      <c r="S630" s="28"/>
    </row>
    <row r="631" spans="12:19" ht="12.75" customHeight="1">
      <c r="L631" s="28"/>
      <c r="M631" s="28"/>
      <c r="N631" s="28"/>
      <c r="O631" s="28"/>
      <c r="P631" s="28"/>
      <c r="Q631" s="28"/>
      <c r="R631" s="28"/>
      <c r="S631" s="28"/>
    </row>
    <row r="632" spans="12:19" ht="12.75" customHeight="1">
      <c r="L632" s="28"/>
      <c r="M632" s="28"/>
      <c r="N632" s="28"/>
      <c r="O632" s="28"/>
      <c r="P632" s="28"/>
      <c r="Q632" s="28"/>
      <c r="R632" s="28"/>
      <c r="S632" s="28"/>
    </row>
    <row r="633" spans="12:19" ht="12.75" customHeight="1">
      <c r="L633" s="28"/>
      <c r="M633" s="28"/>
      <c r="N633" s="28"/>
      <c r="O633" s="28"/>
      <c r="P633" s="28"/>
      <c r="Q633" s="28"/>
      <c r="R633" s="28"/>
      <c r="S633" s="28"/>
    </row>
    <row r="634" spans="12:19" ht="12.75" customHeight="1">
      <c r="L634" s="28"/>
      <c r="M634" s="28"/>
      <c r="N634" s="28"/>
      <c r="O634" s="28"/>
      <c r="P634" s="28"/>
      <c r="Q634" s="28"/>
      <c r="R634" s="28"/>
      <c r="S634" s="28"/>
    </row>
    <row r="635" spans="12:19" ht="12.75" customHeight="1">
      <c r="L635" s="28"/>
      <c r="M635" s="28"/>
      <c r="N635" s="28"/>
      <c r="O635" s="28"/>
      <c r="P635" s="28"/>
      <c r="Q635" s="28"/>
      <c r="R635" s="28"/>
      <c r="S635" s="28"/>
    </row>
    <row r="636" spans="12:19" ht="12.75" customHeight="1">
      <c r="L636" s="28"/>
      <c r="M636" s="28"/>
      <c r="N636" s="28"/>
      <c r="O636" s="28"/>
      <c r="P636" s="28"/>
      <c r="Q636" s="28"/>
      <c r="R636" s="28"/>
      <c r="S636" s="28"/>
    </row>
    <row r="637" spans="12:19" ht="12.75" customHeight="1">
      <c r="L637" s="28"/>
      <c r="M637" s="28"/>
      <c r="N637" s="28"/>
      <c r="O637" s="28"/>
      <c r="P637" s="28"/>
      <c r="Q637" s="28"/>
      <c r="R637" s="28"/>
      <c r="S637" s="28"/>
    </row>
    <row r="638" spans="12:19" ht="12.75" customHeight="1">
      <c r="L638" s="28"/>
      <c r="M638" s="28"/>
      <c r="N638" s="28"/>
      <c r="O638" s="28"/>
      <c r="P638" s="28"/>
      <c r="Q638" s="28"/>
      <c r="R638" s="28"/>
      <c r="S638" s="28"/>
    </row>
    <row r="639" spans="12:19" ht="12.75" customHeight="1">
      <c r="L639" s="28"/>
      <c r="M639" s="28"/>
      <c r="N639" s="28"/>
      <c r="O639" s="28"/>
      <c r="P639" s="28"/>
      <c r="Q639" s="28"/>
      <c r="R639" s="28"/>
      <c r="S639" s="28"/>
    </row>
    <row r="640" spans="12:19" ht="12.75" customHeight="1">
      <c r="L640" s="28"/>
      <c r="M640" s="28"/>
      <c r="N640" s="28"/>
      <c r="O640" s="28"/>
      <c r="P640" s="28"/>
      <c r="Q640" s="28"/>
      <c r="R640" s="28"/>
      <c r="S640" s="28"/>
    </row>
    <row r="641" spans="12:19" ht="12.75" customHeight="1">
      <c r="L641" s="28"/>
      <c r="M641" s="28"/>
      <c r="N641" s="28"/>
      <c r="O641" s="28"/>
      <c r="P641" s="28"/>
      <c r="Q641" s="28"/>
      <c r="R641" s="28"/>
      <c r="S641" s="28"/>
    </row>
    <row r="642" spans="12:19" ht="12.75" customHeight="1">
      <c r="L642" s="28"/>
      <c r="M642" s="28"/>
      <c r="N642" s="28"/>
      <c r="O642" s="28"/>
      <c r="P642" s="28"/>
      <c r="Q642" s="28"/>
      <c r="R642" s="28"/>
      <c r="S642" s="28"/>
    </row>
    <row r="643" spans="12:19" ht="12.75" customHeight="1">
      <c r="L643" s="28"/>
      <c r="M643" s="28"/>
      <c r="N643" s="28"/>
      <c r="O643" s="28"/>
      <c r="P643" s="28"/>
      <c r="Q643" s="28"/>
      <c r="R643" s="28"/>
      <c r="S643" s="28"/>
    </row>
    <row r="644" spans="12:19" ht="12.75" customHeight="1">
      <c r="L644" s="28"/>
      <c r="M644" s="28"/>
      <c r="N644" s="28"/>
      <c r="O644" s="28"/>
      <c r="P644" s="28"/>
      <c r="Q644" s="28"/>
      <c r="R644" s="28"/>
      <c r="S644" s="28"/>
    </row>
    <row r="645" spans="12:19" ht="12.75" customHeight="1">
      <c r="L645" s="28"/>
      <c r="M645" s="28"/>
      <c r="N645" s="28"/>
      <c r="O645" s="28"/>
      <c r="P645" s="28"/>
      <c r="Q645" s="28"/>
      <c r="R645" s="28"/>
      <c r="S645" s="28"/>
    </row>
    <row r="646" spans="12:19" ht="12.75" customHeight="1">
      <c r="L646" s="28"/>
      <c r="M646" s="28"/>
      <c r="N646" s="28"/>
      <c r="O646" s="28"/>
      <c r="P646" s="28"/>
      <c r="Q646" s="28"/>
      <c r="R646" s="28"/>
      <c r="S646" s="28"/>
    </row>
    <row r="647" spans="12:19" ht="12.75" customHeight="1">
      <c r="L647" s="28"/>
      <c r="M647" s="28"/>
      <c r="N647" s="28"/>
      <c r="O647" s="28"/>
      <c r="P647" s="28"/>
      <c r="Q647" s="28"/>
      <c r="R647" s="28"/>
      <c r="S647" s="28"/>
    </row>
    <row r="648" spans="12:19" ht="12.75" customHeight="1">
      <c r="L648" s="28"/>
      <c r="M648" s="28"/>
      <c r="N648" s="28"/>
      <c r="O648" s="28"/>
      <c r="P648" s="28"/>
      <c r="Q648" s="28"/>
      <c r="R648" s="28"/>
      <c r="S648" s="28"/>
    </row>
    <row r="649" spans="12:19" ht="12.75" customHeight="1">
      <c r="L649" s="28"/>
      <c r="M649" s="28"/>
      <c r="N649" s="28"/>
      <c r="O649" s="28"/>
      <c r="P649" s="28"/>
      <c r="Q649" s="28"/>
      <c r="R649" s="28"/>
      <c r="S649" s="28"/>
    </row>
    <row r="650" spans="12:19" ht="12.75" customHeight="1">
      <c r="L650" s="28"/>
      <c r="M650" s="28"/>
      <c r="N650" s="28"/>
      <c r="O650" s="28"/>
      <c r="P650" s="28"/>
      <c r="Q650" s="28"/>
      <c r="R650" s="28"/>
      <c r="S650" s="28"/>
    </row>
    <row r="651" spans="12:19" ht="12.75" customHeight="1">
      <c r="L651" s="28"/>
      <c r="M651" s="28"/>
      <c r="N651" s="28"/>
      <c r="O651" s="28"/>
      <c r="P651" s="28"/>
      <c r="Q651" s="28"/>
      <c r="R651" s="28"/>
      <c r="S651" s="28"/>
    </row>
    <row r="652" spans="12:19" ht="12.75" customHeight="1">
      <c r="L652" s="28"/>
      <c r="M652" s="28"/>
      <c r="N652" s="28"/>
      <c r="O652" s="28"/>
      <c r="P652" s="28"/>
      <c r="Q652" s="28"/>
      <c r="R652" s="28"/>
      <c r="S652" s="28"/>
    </row>
    <row r="653" spans="12:19" ht="12.75" customHeight="1">
      <c r="L653" s="28"/>
      <c r="M653" s="28"/>
      <c r="N653" s="28"/>
      <c r="O653" s="28"/>
      <c r="P653" s="28"/>
      <c r="Q653" s="28"/>
      <c r="R653" s="28"/>
      <c r="S653" s="28"/>
    </row>
    <row r="654" spans="12:19" ht="12.75" customHeight="1">
      <c r="L654" s="28"/>
      <c r="M654" s="28"/>
      <c r="N654" s="28"/>
      <c r="O654" s="28"/>
      <c r="P654" s="28"/>
      <c r="Q654" s="28"/>
      <c r="R654" s="28"/>
      <c r="S654" s="28"/>
    </row>
    <row r="655" spans="12:19" ht="12.75" customHeight="1">
      <c r="L655" s="28"/>
      <c r="M655" s="28"/>
      <c r="N655" s="28"/>
      <c r="O655" s="28"/>
      <c r="P655" s="28"/>
      <c r="Q655" s="28"/>
      <c r="R655" s="28"/>
      <c r="S655" s="28"/>
    </row>
    <row r="656" spans="12:19" ht="12.75" customHeight="1">
      <c r="L656" s="28"/>
      <c r="M656" s="28"/>
      <c r="N656" s="28"/>
      <c r="O656" s="28"/>
      <c r="P656" s="28"/>
      <c r="Q656" s="28"/>
      <c r="R656" s="28"/>
      <c r="S656" s="28"/>
    </row>
    <row r="657" spans="12:19" ht="12.75" customHeight="1">
      <c r="L657" s="28"/>
      <c r="M657" s="28"/>
      <c r="N657" s="28"/>
      <c r="O657" s="28"/>
      <c r="P657" s="28"/>
      <c r="Q657" s="28"/>
      <c r="R657" s="28"/>
      <c r="S657" s="28"/>
    </row>
    <row r="658" spans="12:19" ht="12.75" customHeight="1">
      <c r="L658" s="28"/>
      <c r="M658" s="28"/>
      <c r="N658" s="28"/>
      <c r="O658" s="28"/>
      <c r="P658" s="28"/>
      <c r="Q658" s="28"/>
      <c r="R658" s="28"/>
      <c r="S658" s="28"/>
    </row>
    <row r="659" spans="12:19" ht="12.75" customHeight="1">
      <c r="L659" s="28"/>
      <c r="M659" s="28"/>
      <c r="N659" s="28"/>
      <c r="O659" s="28"/>
      <c r="P659" s="28"/>
      <c r="Q659" s="28"/>
      <c r="R659" s="28"/>
      <c r="S659" s="28"/>
    </row>
    <row r="660" spans="12:19" ht="12.75" customHeight="1">
      <c r="L660" s="28"/>
      <c r="M660" s="28"/>
      <c r="N660" s="28"/>
      <c r="O660" s="28"/>
      <c r="P660" s="28"/>
      <c r="Q660" s="28"/>
      <c r="R660" s="28"/>
      <c r="S660" s="28"/>
    </row>
    <row r="661" spans="12:19" ht="12.75" customHeight="1">
      <c r="L661" s="28"/>
      <c r="M661" s="28"/>
      <c r="N661" s="28"/>
      <c r="O661" s="28"/>
      <c r="P661" s="28"/>
      <c r="Q661" s="28"/>
      <c r="R661" s="28"/>
      <c r="S661" s="28"/>
    </row>
    <row r="662" spans="12:19" ht="12.75" customHeight="1">
      <c r="L662" s="28"/>
      <c r="M662" s="28"/>
      <c r="N662" s="28"/>
      <c r="O662" s="28"/>
      <c r="P662" s="28"/>
      <c r="Q662" s="28"/>
      <c r="R662" s="28"/>
      <c r="S662" s="28"/>
    </row>
    <row r="663" spans="12:19" ht="12.75" customHeight="1">
      <c r="L663" s="28"/>
      <c r="M663" s="28"/>
      <c r="N663" s="28"/>
      <c r="O663" s="28"/>
      <c r="P663" s="28"/>
      <c r="Q663" s="28"/>
      <c r="R663" s="28"/>
      <c r="S663" s="28"/>
    </row>
    <row r="664" spans="12:19" ht="12.75" customHeight="1">
      <c r="L664" s="28"/>
      <c r="M664" s="28"/>
      <c r="N664" s="28"/>
      <c r="O664" s="28"/>
      <c r="P664" s="28"/>
      <c r="Q664" s="28"/>
      <c r="R664" s="28"/>
      <c r="S664" s="28"/>
    </row>
    <row r="665" spans="12:19" ht="12.75" customHeight="1">
      <c r="L665" s="28"/>
      <c r="M665" s="28"/>
      <c r="N665" s="28"/>
      <c r="O665" s="28"/>
      <c r="P665" s="28"/>
      <c r="Q665" s="28"/>
      <c r="R665" s="28"/>
      <c r="S665" s="28"/>
    </row>
    <row r="666" spans="12:19" ht="12.75" customHeight="1">
      <c r="L666" s="28"/>
      <c r="M666" s="28"/>
      <c r="N666" s="28"/>
      <c r="O666" s="28"/>
      <c r="P666" s="28"/>
      <c r="Q666" s="28"/>
      <c r="R666" s="28"/>
      <c r="S666" s="28"/>
    </row>
    <row r="667" spans="12:19" ht="12.75" customHeight="1">
      <c r="L667" s="28"/>
      <c r="M667" s="28"/>
      <c r="N667" s="28"/>
      <c r="O667" s="28"/>
      <c r="P667" s="28"/>
      <c r="Q667" s="28"/>
      <c r="R667" s="28"/>
      <c r="S667" s="28"/>
    </row>
    <row r="668" spans="12:19" ht="12.75" customHeight="1">
      <c r="L668" s="28"/>
      <c r="M668" s="28"/>
      <c r="N668" s="28"/>
      <c r="O668" s="28"/>
      <c r="P668" s="28"/>
      <c r="Q668" s="28"/>
      <c r="R668" s="28"/>
      <c r="S668" s="28"/>
    </row>
    <row r="669" spans="12:19" ht="12.75" customHeight="1">
      <c r="L669" s="28"/>
      <c r="M669" s="28"/>
      <c r="N669" s="28"/>
      <c r="O669" s="28"/>
      <c r="P669" s="28"/>
      <c r="Q669" s="28"/>
      <c r="R669" s="28"/>
      <c r="S669" s="28"/>
    </row>
    <row r="670" spans="12:19" ht="12.75" customHeight="1">
      <c r="L670" s="28"/>
      <c r="M670" s="28"/>
      <c r="N670" s="28"/>
      <c r="O670" s="28"/>
      <c r="P670" s="28"/>
      <c r="Q670" s="28"/>
      <c r="R670" s="28"/>
      <c r="S670" s="28"/>
    </row>
    <row r="671" spans="12:19" ht="12.75" customHeight="1">
      <c r="L671" s="28"/>
      <c r="M671" s="28"/>
      <c r="N671" s="28"/>
      <c r="O671" s="28"/>
      <c r="P671" s="28"/>
      <c r="Q671" s="28"/>
      <c r="R671" s="28"/>
      <c r="S671" s="28"/>
    </row>
    <row r="672" spans="12:19" ht="12.75" customHeight="1">
      <c r="L672" s="28"/>
      <c r="M672" s="28"/>
      <c r="N672" s="28"/>
      <c r="O672" s="28"/>
      <c r="P672" s="28"/>
      <c r="Q672" s="28"/>
      <c r="R672" s="28"/>
      <c r="S672" s="28"/>
    </row>
    <row r="673" spans="12:19" ht="12.75" customHeight="1">
      <c r="L673" s="28"/>
      <c r="M673" s="28"/>
      <c r="N673" s="28"/>
      <c r="O673" s="28"/>
      <c r="P673" s="28"/>
      <c r="Q673" s="28"/>
      <c r="R673" s="28"/>
      <c r="S673" s="28"/>
    </row>
    <row r="674" spans="12:19" ht="12.75" customHeight="1">
      <c r="L674" s="28"/>
      <c r="M674" s="28"/>
      <c r="N674" s="28"/>
      <c r="O674" s="28"/>
      <c r="P674" s="28"/>
      <c r="Q674" s="28"/>
      <c r="R674" s="28"/>
      <c r="S674" s="28"/>
    </row>
    <row r="675" spans="12:19" ht="12.75" customHeight="1">
      <c r="L675" s="28"/>
      <c r="M675" s="28"/>
      <c r="N675" s="28"/>
      <c r="O675" s="28"/>
      <c r="P675" s="28"/>
      <c r="Q675" s="28"/>
      <c r="R675" s="28"/>
      <c r="S675" s="28"/>
    </row>
    <row r="676" spans="12:19" ht="12.75" customHeight="1">
      <c r="L676" s="28"/>
      <c r="M676" s="28"/>
      <c r="N676" s="28"/>
      <c r="O676" s="28"/>
      <c r="P676" s="28"/>
      <c r="Q676" s="28"/>
      <c r="R676" s="28"/>
      <c r="S676" s="28"/>
    </row>
    <row r="677" spans="12:19" ht="12.75" customHeight="1">
      <c r="L677" s="28"/>
      <c r="M677" s="28"/>
      <c r="N677" s="28"/>
      <c r="O677" s="28"/>
      <c r="P677" s="28"/>
      <c r="Q677" s="28"/>
      <c r="R677" s="28"/>
      <c r="S677" s="28"/>
    </row>
    <row r="678" spans="12:19" ht="12.75" customHeight="1">
      <c r="L678" s="28"/>
      <c r="M678" s="28"/>
      <c r="N678" s="28"/>
      <c r="O678" s="28"/>
      <c r="P678" s="28"/>
      <c r="Q678" s="28"/>
      <c r="R678" s="28"/>
      <c r="S678" s="28"/>
    </row>
    <row r="679" spans="12:19" ht="12.75" customHeight="1">
      <c r="L679" s="28"/>
      <c r="M679" s="28"/>
      <c r="N679" s="28"/>
      <c r="O679" s="28"/>
      <c r="P679" s="28"/>
      <c r="Q679" s="28"/>
      <c r="R679" s="28"/>
      <c r="S679" s="28"/>
    </row>
    <row r="680" spans="12:19" ht="12.75" customHeight="1">
      <c r="L680" s="28"/>
      <c r="M680" s="28"/>
      <c r="N680" s="28"/>
      <c r="O680" s="28"/>
      <c r="P680" s="28"/>
      <c r="Q680" s="28"/>
      <c r="R680" s="28"/>
      <c r="S680" s="28"/>
    </row>
    <row r="681" spans="12:19" ht="12.75" customHeight="1">
      <c r="L681" s="28"/>
      <c r="M681" s="28"/>
      <c r="N681" s="28"/>
      <c r="O681" s="28"/>
      <c r="P681" s="28"/>
      <c r="Q681" s="28"/>
      <c r="R681" s="28"/>
      <c r="S681" s="28"/>
    </row>
    <row r="682" spans="12:19" ht="12.75" customHeight="1">
      <c r="L682" s="28"/>
      <c r="M682" s="28"/>
      <c r="N682" s="28"/>
      <c r="O682" s="28"/>
      <c r="P682" s="28"/>
      <c r="Q682" s="28"/>
      <c r="R682" s="28"/>
      <c r="S682" s="28"/>
    </row>
    <row r="683" spans="12:19" ht="12.75" customHeight="1">
      <c r="L683" s="28"/>
      <c r="M683" s="28"/>
      <c r="N683" s="28"/>
      <c r="O683" s="28"/>
      <c r="P683" s="28"/>
      <c r="Q683" s="28"/>
      <c r="R683" s="28"/>
      <c r="S683" s="28"/>
    </row>
    <row r="684" spans="12:19" ht="12.75" customHeight="1">
      <c r="L684" s="28"/>
      <c r="M684" s="28"/>
      <c r="N684" s="28"/>
      <c r="O684" s="28"/>
      <c r="P684" s="28"/>
      <c r="Q684" s="28"/>
      <c r="R684" s="28"/>
      <c r="S684" s="28"/>
    </row>
    <row r="685" spans="12:19" ht="12.75" customHeight="1">
      <c r="L685" s="28"/>
      <c r="M685" s="28"/>
      <c r="N685" s="28"/>
      <c r="O685" s="28"/>
      <c r="P685" s="28"/>
      <c r="Q685" s="28"/>
      <c r="R685" s="28"/>
      <c r="S685" s="28"/>
    </row>
    <row r="686" spans="12:19" ht="12.75" customHeight="1">
      <c r="L686" s="28"/>
      <c r="M686" s="28"/>
      <c r="N686" s="28"/>
      <c r="O686" s="28"/>
      <c r="P686" s="28"/>
      <c r="Q686" s="28"/>
      <c r="R686" s="28"/>
      <c r="S686" s="28"/>
    </row>
    <row r="687" spans="12:19" ht="12.75" customHeight="1">
      <c r="L687" s="28"/>
      <c r="M687" s="28"/>
      <c r="N687" s="28"/>
      <c r="O687" s="28"/>
      <c r="P687" s="28"/>
      <c r="Q687" s="28"/>
      <c r="R687" s="28"/>
      <c r="S687" s="28"/>
    </row>
    <row r="688" spans="12:19" ht="12.75" customHeight="1">
      <c r="L688" s="28"/>
      <c r="M688" s="28"/>
      <c r="N688" s="28"/>
      <c r="O688" s="28"/>
      <c r="P688" s="28"/>
      <c r="Q688" s="28"/>
      <c r="R688" s="28"/>
      <c r="S688" s="28"/>
    </row>
    <row r="689" spans="12:19" ht="12.75" customHeight="1">
      <c r="L689" s="28"/>
      <c r="M689" s="28"/>
      <c r="N689" s="28"/>
      <c r="O689" s="28"/>
      <c r="P689" s="28"/>
      <c r="Q689" s="28"/>
      <c r="R689" s="28"/>
      <c r="S689" s="28"/>
    </row>
    <row r="690" spans="12:19" ht="12.75" customHeight="1">
      <c r="L690" s="28"/>
      <c r="M690" s="28"/>
      <c r="N690" s="28"/>
      <c r="O690" s="28"/>
      <c r="P690" s="28"/>
      <c r="Q690" s="28"/>
      <c r="R690" s="28"/>
      <c r="S690" s="28"/>
    </row>
    <row r="691" spans="12:19" ht="12.75" customHeight="1">
      <c r="L691" s="28"/>
      <c r="M691" s="28"/>
      <c r="N691" s="28"/>
      <c r="O691" s="28"/>
      <c r="P691" s="28"/>
      <c r="Q691" s="28"/>
      <c r="R691" s="28"/>
      <c r="S691" s="28"/>
    </row>
    <row r="692" spans="12:19" ht="12.75" customHeight="1">
      <c r="L692" s="28"/>
      <c r="M692" s="28"/>
      <c r="N692" s="28"/>
      <c r="O692" s="28"/>
      <c r="P692" s="28"/>
      <c r="Q692" s="28"/>
      <c r="R692" s="28"/>
      <c r="S692" s="28"/>
    </row>
    <row r="693" spans="12:19" ht="12.75" customHeight="1">
      <c r="L693" s="28"/>
      <c r="M693" s="28"/>
      <c r="N693" s="28"/>
      <c r="O693" s="28"/>
      <c r="P693" s="28"/>
      <c r="Q693" s="28"/>
      <c r="R693" s="28"/>
      <c r="S693" s="28"/>
    </row>
    <row r="694" spans="12:19" ht="12.75" customHeight="1">
      <c r="L694" s="28"/>
      <c r="M694" s="28"/>
      <c r="N694" s="28"/>
      <c r="O694" s="28"/>
      <c r="P694" s="28"/>
      <c r="Q694" s="28"/>
      <c r="R694" s="28"/>
      <c r="S694" s="28"/>
    </row>
    <row r="695" spans="12:19" ht="12.75" customHeight="1">
      <c r="L695" s="28"/>
      <c r="M695" s="28"/>
      <c r="N695" s="28"/>
      <c r="O695" s="28"/>
      <c r="P695" s="28"/>
      <c r="Q695" s="28"/>
      <c r="R695" s="28"/>
      <c r="S695" s="28"/>
    </row>
    <row r="696" spans="12:19" ht="12.75" customHeight="1">
      <c r="L696" s="28"/>
      <c r="M696" s="28"/>
      <c r="N696" s="28"/>
      <c r="O696" s="28"/>
      <c r="P696" s="28"/>
      <c r="Q696" s="28"/>
      <c r="R696" s="28"/>
      <c r="S696" s="28"/>
    </row>
    <row r="697" spans="12:19" ht="12.75" customHeight="1">
      <c r="L697" s="28"/>
      <c r="M697" s="28"/>
      <c r="N697" s="28"/>
      <c r="O697" s="28"/>
      <c r="P697" s="28"/>
      <c r="Q697" s="28"/>
      <c r="R697" s="28"/>
      <c r="S697" s="28"/>
    </row>
    <row r="698" spans="12:19" ht="12.75" customHeight="1">
      <c r="L698" s="28"/>
      <c r="M698" s="28"/>
      <c r="N698" s="28"/>
      <c r="O698" s="28"/>
      <c r="P698" s="28"/>
      <c r="Q698" s="28"/>
      <c r="R698" s="28"/>
      <c r="S698" s="28"/>
    </row>
    <row r="699" spans="12:19" ht="12.75" customHeight="1">
      <c r="L699" s="28"/>
      <c r="M699" s="28"/>
      <c r="N699" s="28"/>
      <c r="O699" s="28"/>
      <c r="P699" s="28"/>
      <c r="Q699" s="28"/>
      <c r="R699" s="28"/>
      <c r="S699" s="28"/>
    </row>
    <row r="700" spans="12:19" ht="12.75" customHeight="1">
      <c r="L700" s="28"/>
      <c r="M700" s="28"/>
      <c r="N700" s="28"/>
      <c r="O700" s="28"/>
      <c r="P700" s="28"/>
      <c r="Q700" s="28"/>
      <c r="R700" s="28"/>
      <c r="S700" s="28"/>
    </row>
    <row r="701" spans="12:19" ht="12.75" customHeight="1">
      <c r="L701" s="28"/>
      <c r="M701" s="28"/>
      <c r="N701" s="28"/>
      <c r="O701" s="28"/>
      <c r="P701" s="28"/>
      <c r="Q701" s="28"/>
      <c r="R701" s="28"/>
      <c r="S701" s="28"/>
    </row>
    <row r="702" spans="12:19" ht="12.75" customHeight="1">
      <c r="L702" s="28"/>
      <c r="M702" s="28"/>
      <c r="N702" s="28"/>
      <c r="O702" s="28"/>
      <c r="P702" s="28"/>
      <c r="Q702" s="28"/>
      <c r="R702" s="28"/>
      <c r="S702" s="28"/>
    </row>
    <row r="703" spans="12:19" ht="12.75" customHeight="1">
      <c r="L703" s="28"/>
      <c r="M703" s="28"/>
      <c r="N703" s="28"/>
      <c r="O703" s="28"/>
      <c r="P703" s="28"/>
      <c r="Q703" s="28"/>
      <c r="R703" s="28"/>
      <c r="S703" s="28"/>
    </row>
    <row r="704" spans="12:19" ht="12.75" customHeight="1">
      <c r="L704" s="28"/>
      <c r="M704" s="28"/>
      <c r="N704" s="28"/>
      <c r="O704" s="28"/>
      <c r="P704" s="28"/>
      <c r="Q704" s="28"/>
      <c r="R704" s="28"/>
      <c r="S704" s="28"/>
    </row>
    <row r="705" spans="12:19" ht="12.75" customHeight="1">
      <c r="L705" s="28"/>
      <c r="M705" s="28"/>
      <c r="N705" s="28"/>
      <c r="O705" s="28"/>
      <c r="P705" s="28"/>
      <c r="Q705" s="28"/>
      <c r="R705" s="28"/>
      <c r="S705" s="28"/>
    </row>
    <row r="706" spans="12:19" ht="12.75" customHeight="1">
      <c r="L706" s="28"/>
      <c r="M706" s="28"/>
      <c r="N706" s="28"/>
      <c r="O706" s="28"/>
      <c r="P706" s="28"/>
      <c r="Q706" s="28"/>
      <c r="R706" s="28"/>
      <c r="S706" s="28"/>
    </row>
    <row r="707" spans="12:19" ht="12.75" customHeight="1">
      <c r="L707" s="28"/>
      <c r="M707" s="28"/>
      <c r="N707" s="28"/>
      <c r="O707" s="28"/>
      <c r="P707" s="28"/>
      <c r="Q707" s="28"/>
      <c r="R707" s="28"/>
      <c r="S707" s="28"/>
    </row>
    <row r="708" spans="12:19" ht="12.75" customHeight="1">
      <c r="L708" s="28"/>
      <c r="M708" s="28"/>
      <c r="N708" s="28"/>
      <c r="O708" s="28"/>
      <c r="P708" s="28"/>
      <c r="Q708" s="28"/>
      <c r="R708" s="28"/>
      <c r="S708" s="28"/>
    </row>
    <row r="709" spans="12:19" ht="12.75" customHeight="1">
      <c r="L709" s="28"/>
      <c r="M709" s="28"/>
      <c r="N709" s="28"/>
      <c r="O709" s="28"/>
      <c r="P709" s="28"/>
      <c r="Q709" s="28"/>
      <c r="R709" s="28"/>
      <c r="S709" s="28"/>
    </row>
    <row r="710" spans="12:19" ht="12.75" customHeight="1">
      <c r="L710" s="28"/>
      <c r="M710" s="28"/>
      <c r="N710" s="28"/>
      <c r="O710" s="28"/>
      <c r="P710" s="28"/>
      <c r="Q710" s="28"/>
      <c r="R710" s="28"/>
      <c r="S710" s="28"/>
    </row>
    <row r="711" spans="12:19" ht="12.75" customHeight="1">
      <c r="L711" s="28"/>
      <c r="M711" s="28"/>
      <c r="N711" s="28"/>
      <c r="O711" s="28"/>
      <c r="P711" s="28"/>
      <c r="Q711" s="28"/>
      <c r="R711" s="28"/>
      <c r="S711" s="28"/>
    </row>
    <row r="712" spans="12:19" ht="12.75" customHeight="1">
      <c r="L712" s="28"/>
      <c r="M712" s="28"/>
      <c r="N712" s="28"/>
      <c r="O712" s="28"/>
      <c r="P712" s="28"/>
      <c r="Q712" s="28"/>
      <c r="R712" s="28"/>
      <c r="S712" s="28"/>
    </row>
    <row r="713" spans="12:19" ht="12.75" customHeight="1">
      <c r="L713" s="28"/>
      <c r="M713" s="28"/>
      <c r="N713" s="28"/>
      <c r="O713" s="28"/>
      <c r="P713" s="28"/>
      <c r="Q713" s="28"/>
      <c r="R713" s="28"/>
      <c r="S713" s="28"/>
    </row>
    <row r="714" spans="12:19" ht="12.75" customHeight="1">
      <c r="L714" s="28"/>
      <c r="M714" s="28"/>
      <c r="N714" s="28"/>
      <c r="O714" s="28"/>
      <c r="P714" s="28"/>
      <c r="Q714" s="28"/>
      <c r="R714" s="28"/>
      <c r="S714" s="28"/>
    </row>
    <row r="715" spans="12:19" ht="12.75" customHeight="1">
      <c r="L715" s="28"/>
      <c r="M715" s="28"/>
      <c r="N715" s="28"/>
      <c r="O715" s="28"/>
      <c r="P715" s="28"/>
      <c r="Q715" s="28"/>
      <c r="R715" s="28"/>
      <c r="S715" s="28"/>
    </row>
    <row r="716" spans="12:19" ht="12.75" customHeight="1">
      <c r="L716" s="28"/>
      <c r="M716" s="28"/>
      <c r="N716" s="28"/>
      <c r="O716" s="28"/>
      <c r="P716" s="28"/>
      <c r="Q716" s="28"/>
      <c r="R716" s="28"/>
      <c r="S716" s="28"/>
    </row>
    <row r="717" spans="12:19" ht="12.75" customHeight="1">
      <c r="L717" s="28"/>
      <c r="M717" s="28"/>
      <c r="N717" s="28"/>
      <c r="O717" s="28"/>
      <c r="P717" s="28"/>
      <c r="Q717" s="28"/>
      <c r="R717" s="28"/>
      <c r="S717" s="28"/>
    </row>
    <row r="718" spans="12:19" ht="12.75" customHeight="1">
      <c r="L718" s="28"/>
      <c r="M718" s="28"/>
      <c r="N718" s="28"/>
      <c r="O718" s="28"/>
      <c r="P718" s="28"/>
      <c r="Q718" s="28"/>
      <c r="R718" s="28"/>
      <c r="S718" s="28"/>
    </row>
    <row r="719" spans="12:19" ht="12.75" customHeight="1">
      <c r="L719" s="28"/>
      <c r="M719" s="28"/>
      <c r="N719" s="28"/>
      <c r="O719" s="28"/>
      <c r="P719" s="28"/>
      <c r="Q719" s="28"/>
      <c r="R719" s="28"/>
      <c r="S719" s="28"/>
    </row>
    <row r="720" spans="12:19" ht="12.75" customHeight="1">
      <c r="L720" s="28"/>
      <c r="M720" s="28"/>
      <c r="N720" s="28"/>
      <c r="O720" s="28"/>
      <c r="P720" s="28"/>
      <c r="Q720" s="28"/>
      <c r="R720" s="28"/>
      <c r="S720" s="28"/>
    </row>
    <row r="721" spans="12:19" ht="12.75" customHeight="1">
      <c r="L721" s="28"/>
      <c r="M721" s="28"/>
      <c r="N721" s="28"/>
      <c r="O721" s="28"/>
      <c r="P721" s="28"/>
      <c r="Q721" s="28"/>
      <c r="R721" s="28"/>
      <c r="S721" s="28"/>
    </row>
    <row r="722" spans="12:19" ht="12.75" customHeight="1">
      <c r="L722" s="28"/>
      <c r="M722" s="28"/>
      <c r="N722" s="28"/>
      <c r="O722" s="28"/>
      <c r="P722" s="28"/>
      <c r="Q722" s="28"/>
      <c r="R722" s="28"/>
      <c r="S722" s="28"/>
    </row>
    <row r="723" spans="12:19" ht="12.75" customHeight="1">
      <c r="L723" s="28"/>
      <c r="M723" s="28"/>
      <c r="N723" s="28"/>
      <c r="O723" s="28"/>
      <c r="P723" s="28"/>
      <c r="Q723" s="28"/>
      <c r="R723" s="28"/>
      <c r="S723" s="28"/>
    </row>
    <row r="724" spans="12:19" ht="12.75" customHeight="1">
      <c r="L724" s="28"/>
      <c r="M724" s="28"/>
      <c r="N724" s="28"/>
      <c r="O724" s="28"/>
      <c r="P724" s="28"/>
      <c r="Q724" s="28"/>
      <c r="R724" s="28"/>
      <c r="S724" s="28"/>
    </row>
    <row r="725" spans="12:19" ht="12.75" customHeight="1">
      <c r="L725" s="28"/>
      <c r="M725" s="28"/>
      <c r="N725" s="28"/>
      <c r="O725" s="28"/>
      <c r="P725" s="28"/>
      <c r="Q725" s="28"/>
      <c r="R725" s="28"/>
      <c r="S725" s="28"/>
    </row>
    <row r="726" spans="12:19" ht="12.75" customHeight="1">
      <c r="L726" s="28"/>
      <c r="M726" s="28"/>
      <c r="N726" s="28"/>
      <c r="O726" s="28"/>
      <c r="P726" s="28"/>
      <c r="Q726" s="28"/>
      <c r="R726" s="28"/>
      <c r="S726" s="28"/>
    </row>
    <row r="727" spans="12:19" ht="12.75" customHeight="1">
      <c r="L727" s="28"/>
      <c r="M727" s="28"/>
      <c r="N727" s="28"/>
      <c r="O727" s="28"/>
      <c r="P727" s="28"/>
      <c r="Q727" s="28"/>
      <c r="R727" s="28"/>
      <c r="S727" s="28"/>
    </row>
    <row r="728" spans="12:19" ht="12.75" customHeight="1">
      <c r="L728" s="28"/>
      <c r="M728" s="28"/>
      <c r="N728" s="28"/>
      <c r="O728" s="28"/>
      <c r="P728" s="28"/>
      <c r="Q728" s="28"/>
      <c r="R728" s="28"/>
      <c r="S728" s="28"/>
    </row>
    <row r="729" spans="12:19" ht="12.75" customHeight="1">
      <c r="L729" s="28"/>
      <c r="M729" s="28"/>
      <c r="N729" s="28"/>
      <c r="O729" s="28"/>
      <c r="P729" s="28"/>
      <c r="Q729" s="28"/>
      <c r="R729" s="28"/>
      <c r="S729" s="28"/>
    </row>
    <row r="730" spans="12:19" ht="12.75" customHeight="1">
      <c r="L730" s="28"/>
      <c r="M730" s="28"/>
      <c r="N730" s="28"/>
      <c r="O730" s="28"/>
      <c r="P730" s="28"/>
      <c r="Q730" s="28"/>
      <c r="R730" s="28"/>
      <c r="S730" s="28"/>
    </row>
    <row r="731" spans="12:19" ht="12.75" customHeight="1">
      <c r="L731" s="28"/>
      <c r="M731" s="28"/>
      <c r="N731" s="28"/>
      <c r="O731" s="28"/>
      <c r="P731" s="28"/>
      <c r="Q731" s="28"/>
      <c r="R731" s="28"/>
      <c r="S731" s="28"/>
    </row>
    <row r="732" spans="12:19" ht="12.75" customHeight="1">
      <c r="L732" s="28"/>
      <c r="M732" s="28"/>
      <c r="N732" s="28"/>
      <c r="O732" s="28"/>
      <c r="P732" s="28"/>
      <c r="Q732" s="28"/>
      <c r="R732" s="28"/>
      <c r="S732" s="28"/>
    </row>
    <row r="733" spans="12:19" ht="12.75" customHeight="1">
      <c r="L733" s="28"/>
      <c r="M733" s="28"/>
      <c r="N733" s="28"/>
      <c r="O733" s="28"/>
      <c r="P733" s="28"/>
      <c r="Q733" s="28"/>
      <c r="R733" s="28"/>
      <c r="S733" s="28"/>
    </row>
    <row r="734" spans="12:19" ht="12.75" customHeight="1">
      <c r="L734" s="28"/>
      <c r="M734" s="28"/>
      <c r="N734" s="28"/>
      <c r="O734" s="28"/>
      <c r="P734" s="28"/>
      <c r="Q734" s="28"/>
      <c r="R734" s="28"/>
      <c r="S734" s="28"/>
    </row>
    <row r="735" spans="12:19" ht="12.75" customHeight="1">
      <c r="L735" s="28"/>
      <c r="M735" s="28"/>
      <c r="N735" s="28"/>
      <c r="O735" s="28"/>
      <c r="P735" s="28"/>
      <c r="Q735" s="28"/>
      <c r="R735" s="28"/>
      <c r="S735" s="28"/>
    </row>
    <row r="736" spans="12:19" ht="12.75" customHeight="1">
      <c r="L736" s="28"/>
      <c r="M736" s="28"/>
      <c r="N736" s="28"/>
      <c r="O736" s="28"/>
      <c r="P736" s="28"/>
      <c r="Q736" s="28"/>
      <c r="R736" s="28"/>
      <c r="S736" s="28"/>
    </row>
    <row r="737" spans="12:19" ht="12.75" customHeight="1">
      <c r="L737" s="28"/>
      <c r="M737" s="28"/>
      <c r="N737" s="28"/>
      <c r="O737" s="28"/>
      <c r="P737" s="28"/>
      <c r="Q737" s="28"/>
      <c r="R737" s="28"/>
      <c r="S737" s="28"/>
    </row>
    <row r="738" spans="12:19" ht="12.75" customHeight="1">
      <c r="L738" s="28"/>
      <c r="M738" s="28"/>
      <c r="N738" s="28"/>
      <c r="O738" s="28"/>
      <c r="P738" s="28"/>
      <c r="Q738" s="28"/>
      <c r="R738" s="28"/>
      <c r="S738" s="28"/>
    </row>
    <row r="739" spans="12:19" ht="12.75" customHeight="1">
      <c r="L739" s="28"/>
      <c r="M739" s="28"/>
      <c r="N739" s="28"/>
      <c r="O739" s="28"/>
      <c r="P739" s="28"/>
      <c r="Q739" s="28"/>
      <c r="R739" s="28"/>
      <c r="S739" s="28"/>
    </row>
    <row r="740" spans="12:19" ht="12.75" customHeight="1">
      <c r="L740" s="28"/>
      <c r="M740" s="28"/>
      <c r="N740" s="28"/>
      <c r="O740" s="28"/>
      <c r="P740" s="28"/>
      <c r="Q740" s="28"/>
      <c r="R740" s="28"/>
      <c r="S740" s="28"/>
    </row>
    <row r="741" spans="12:19" ht="12.75" customHeight="1">
      <c r="L741" s="28"/>
      <c r="M741" s="28"/>
      <c r="N741" s="28"/>
      <c r="O741" s="28"/>
      <c r="P741" s="28"/>
      <c r="Q741" s="28"/>
      <c r="R741" s="28"/>
      <c r="S741" s="28"/>
    </row>
    <row r="742" spans="12:19" ht="12.75" customHeight="1">
      <c r="L742" s="28"/>
      <c r="M742" s="28"/>
      <c r="N742" s="28"/>
      <c r="O742" s="28"/>
      <c r="P742" s="28"/>
      <c r="Q742" s="28"/>
      <c r="R742" s="28"/>
      <c r="S742" s="28"/>
    </row>
    <row r="743" spans="12:19" ht="12.75" customHeight="1">
      <c r="L743" s="28"/>
      <c r="M743" s="28"/>
      <c r="N743" s="28"/>
      <c r="O743" s="28"/>
      <c r="P743" s="28"/>
      <c r="Q743" s="28"/>
      <c r="R743" s="28"/>
      <c r="S743" s="28"/>
    </row>
    <row r="744" spans="12:19" ht="12.75" customHeight="1">
      <c r="L744" s="28"/>
      <c r="M744" s="28"/>
      <c r="N744" s="28"/>
      <c r="O744" s="28"/>
      <c r="P744" s="28"/>
      <c r="Q744" s="28"/>
      <c r="R744" s="28"/>
      <c r="S744" s="28"/>
    </row>
    <row r="745" spans="12:19" ht="12.75" customHeight="1">
      <c r="L745" s="28"/>
      <c r="M745" s="28"/>
      <c r="N745" s="28"/>
      <c r="O745" s="28"/>
      <c r="P745" s="28"/>
      <c r="Q745" s="28"/>
      <c r="R745" s="28"/>
      <c r="S745" s="28"/>
    </row>
    <row r="746" spans="12:19" ht="12.75" customHeight="1">
      <c r="L746" s="28"/>
      <c r="M746" s="28"/>
      <c r="N746" s="28"/>
      <c r="O746" s="28"/>
      <c r="P746" s="28"/>
      <c r="Q746" s="28"/>
      <c r="R746" s="28"/>
      <c r="S746" s="28"/>
    </row>
    <row r="747" spans="12:19" ht="12.75" customHeight="1">
      <c r="L747" s="28"/>
      <c r="M747" s="28"/>
      <c r="N747" s="28"/>
      <c r="O747" s="28"/>
      <c r="P747" s="28"/>
      <c r="Q747" s="28"/>
      <c r="R747" s="28"/>
      <c r="S747" s="28"/>
    </row>
    <row r="748" spans="12:19" ht="12.75" customHeight="1">
      <c r="L748" s="28"/>
      <c r="M748" s="28"/>
      <c r="N748" s="28"/>
      <c r="O748" s="28"/>
      <c r="P748" s="28"/>
      <c r="Q748" s="28"/>
      <c r="R748" s="28"/>
      <c r="S748" s="28"/>
    </row>
    <row r="749" spans="12:19" ht="12.75" customHeight="1">
      <c r="L749" s="28"/>
      <c r="M749" s="28"/>
      <c r="N749" s="28"/>
      <c r="O749" s="28"/>
      <c r="P749" s="28"/>
      <c r="Q749" s="28"/>
      <c r="R749" s="28"/>
      <c r="S749" s="28"/>
    </row>
    <row r="750" spans="12:19" ht="12.75" customHeight="1">
      <c r="L750" s="28"/>
      <c r="M750" s="28"/>
      <c r="N750" s="28"/>
      <c r="O750" s="28"/>
      <c r="P750" s="28"/>
      <c r="Q750" s="28"/>
      <c r="R750" s="28"/>
      <c r="S750" s="28"/>
    </row>
    <row r="751" spans="12:19" ht="12.75" customHeight="1">
      <c r="L751" s="28"/>
      <c r="M751" s="28"/>
      <c r="N751" s="28"/>
      <c r="O751" s="28"/>
      <c r="P751" s="28"/>
      <c r="Q751" s="28"/>
      <c r="R751" s="28"/>
      <c r="S751" s="28"/>
    </row>
    <row r="752" spans="12:19" ht="12.75" customHeight="1">
      <c r="L752" s="28"/>
      <c r="M752" s="28"/>
      <c r="N752" s="28"/>
      <c r="O752" s="28"/>
      <c r="P752" s="28"/>
      <c r="Q752" s="28"/>
      <c r="R752" s="28"/>
      <c r="S752" s="28"/>
    </row>
    <row r="753" spans="12:19" ht="12.75" customHeight="1">
      <c r="L753" s="28"/>
      <c r="M753" s="28"/>
      <c r="N753" s="28"/>
      <c r="O753" s="28"/>
      <c r="P753" s="28"/>
      <c r="Q753" s="28"/>
      <c r="R753" s="28"/>
      <c r="S753" s="28"/>
    </row>
    <row r="754" spans="12:19" ht="12.75" customHeight="1">
      <c r="L754" s="28"/>
      <c r="M754" s="28"/>
      <c r="N754" s="28"/>
      <c r="O754" s="28"/>
      <c r="P754" s="28"/>
      <c r="Q754" s="28"/>
      <c r="R754" s="28"/>
      <c r="S754" s="28"/>
    </row>
    <row r="755" spans="12:19" ht="12.75" customHeight="1">
      <c r="L755" s="28"/>
      <c r="M755" s="28"/>
      <c r="N755" s="28"/>
      <c r="O755" s="28"/>
      <c r="P755" s="28"/>
      <c r="Q755" s="28"/>
      <c r="R755" s="28"/>
      <c r="S755" s="28"/>
    </row>
    <row r="756" spans="12:19" ht="12.75" customHeight="1">
      <c r="L756" s="28"/>
      <c r="M756" s="28"/>
      <c r="N756" s="28"/>
      <c r="O756" s="28"/>
      <c r="P756" s="28"/>
      <c r="Q756" s="28"/>
      <c r="R756" s="28"/>
      <c r="S756" s="28"/>
    </row>
    <row r="757" spans="12:19" ht="12.75" customHeight="1">
      <c r="L757" s="28"/>
      <c r="M757" s="28"/>
      <c r="N757" s="28"/>
      <c r="O757" s="28"/>
      <c r="P757" s="28"/>
      <c r="Q757" s="28"/>
      <c r="R757" s="28"/>
      <c r="S757" s="28"/>
    </row>
    <row r="758" spans="12:19" ht="12.75" customHeight="1">
      <c r="L758" s="28"/>
      <c r="M758" s="28"/>
      <c r="N758" s="28"/>
      <c r="O758" s="28"/>
      <c r="P758" s="28"/>
      <c r="Q758" s="28"/>
      <c r="R758" s="28"/>
      <c r="S758" s="28"/>
    </row>
    <row r="759" spans="12:19" ht="12.75" customHeight="1">
      <c r="L759" s="28"/>
      <c r="M759" s="28"/>
      <c r="N759" s="28"/>
      <c r="O759" s="28"/>
      <c r="P759" s="28"/>
      <c r="Q759" s="28"/>
      <c r="R759" s="28"/>
      <c r="S759" s="28"/>
    </row>
    <row r="760" spans="12:19" ht="12.75" customHeight="1">
      <c r="L760" s="28"/>
      <c r="M760" s="28"/>
      <c r="N760" s="28"/>
      <c r="O760" s="28"/>
      <c r="P760" s="28"/>
      <c r="Q760" s="28"/>
      <c r="R760" s="28"/>
      <c r="S760" s="28"/>
    </row>
    <row r="761" spans="12:19" ht="12.75" customHeight="1">
      <c r="L761" s="28"/>
      <c r="M761" s="28"/>
      <c r="N761" s="28"/>
      <c r="O761" s="28"/>
      <c r="P761" s="28"/>
      <c r="Q761" s="28"/>
      <c r="R761" s="28"/>
      <c r="S761" s="28"/>
    </row>
    <row r="762" spans="12:19" ht="12.75" customHeight="1">
      <c r="L762" s="28"/>
      <c r="M762" s="28"/>
      <c r="N762" s="28"/>
      <c r="O762" s="28"/>
      <c r="P762" s="28"/>
      <c r="Q762" s="28"/>
      <c r="R762" s="28"/>
      <c r="S762" s="28"/>
    </row>
    <row r="763" spans="12:19" ht="12.75" customHeight="1">
      <c r="L763" s="28"/>
      <c r="M763" s="28"/>
      <c r="N763" s="28"/>
      <c r="O763" s="28"/>
      <c r="P763" s="28"/>
      <c r="Q763" s="28"/>
      <c r="R763" s="28"/>
      <c r="S763" s="28"/>
    </row>
    <row r="764" spans="12:19" ht="12.75" customHeight="1">
      <c r="L764" s="28"/>
      <c r="M764" s="28"/>
      <c r="N764" s="28"/>
      <c r="O764" s="28"/>
      <c r="P764" s="28"/>
      <c r="Q764" s="28"/>
      <c r="R764" s="28"/>
      <c r="S764" s="28"/>
    </row>
    <row r="765" spans="12:19" ht="12.75" customHeight="1">
      <c r="L765" s="28"/>
      <c r="M765" s="28"/>
      <c r="N765" s="28"/>
      <c r="O765" s="28"/>
      <c r="P765" s="28"/>
      <c r="Q765" s="28"/>
      <c r="R765" s="28"/>
      <c r="S765" s="28"/>
    </row>
    <row r="766" spans="12:19" ht="12.75" customHeight="1">
      <c r="L766" s="28"/>
      <c r="M766" s="28"/>
      <c r="N766" s="28"/>
      <c r="O766" s="28"/>
      <c r="P766" s="28"/>
      <c r="Q766" s="28"/>
      <c r="R766" s="28"/>
      <c r="S766" s="28"/>
    </row>
    <row r="767" spans="12:19" ht="12.75" customHeight="1">
      <c r="L767" s="28"/>
      <c r="M767" s="28"/>
      <c r="N767" s="28"/>
      <c r="O767" s="28"/>
      <c r="P767" s="28"/>
      <c r="Q767" s="28"/>
      <c r="R767" s="28"/>
      <c r="S767" s="28"/>
    </row>
    <row r="768" spans="12:19" ht="12.75" customHeight="1">
      <c r="L768" s="28"/>
      <c r="M768" s="28"/>
      <c r="N768" s="28"/>
      <c r="O768" s="28"/>
      <c r="P768" s="28"/>
      <c r="Q768" s="28"/>
      <c r="R768" s="28"/>
      <c r="S768" s="28"/>
    </row>
    <row r="769" spans="12:19" ht="12.75" customHeight="1">
      <c r="L769" s="28"/>
      <c r="M769" s="28"/>
      <c r="N769" s="28"/>
      <c r="O769" s="28"/>
      <c r="P769" s="28"/>
      <c r="Q769" s="28"/>
      <c r="R769" s="28"/>
      <c r="S769" s="28"/>
    </row>
    <row r="770" spans="12:19" ht="12.75" customHeight="1">
      <c r="L770" s="28"/>
      <c r="M770" s="28"/>
      <c r="N770" s="28"/>
      <c r="O770" s="28"/>
      <c r="P770" s="28"/>
      <c r="Q770" s="28"/>
      <c r="R770" s="28"/>
      <c r="S770" s="28"/>
    </row>
    <row r="771" spans="12:19" ht="12.75" customHeight="1">
      <c r="L771" s="28"/>
      <c r="M771" s="28"/>
      <c r="N771" s="28"/>
      <c r="O771" s="28"/>
      <c r="P771" s="28"/>
      <c r="Q771" s="28"/>
      <c r="R771" s="28"/>
      <c r="S771" s="28"/>
    </row>
    <row r="772" spans="12:19" ht="12.75" customHeight="1">
      <c r="L772" s="28"/>
      <c r="M772" s="28"/>
      <c r="N772" s="28"/>
      <c r="O772" s="28"/>
      <c r="P772" s="28"/>
      <c r="Q772" s="28"/>
      <c r="R772" s="28"/>
      <c r="S772" s="28"/>
    </row>
    <row r="773" spans="12:19" ht="12.75" customHeight="1">
      <c r="L773" s="28"/>
      <c r="M773" s="28"/>
      <c r="N773" s="28"/>
      <c r="O773" s="28"/>
      <c r="P773" s="28"/>
      <c r="Q773" s="28"/>
      <c r="R773" s="28"/>
      <c r="S773" s="28"/>
    </row>
    <row r="774" spans="12:19" ht="12.75" customHeight="1">
      <c r="L774" s="28"/>
      <c r="M774" s="28"/>
      <c r="N774" s="28"/>
      <c r="O774" s="28"/>
      <c r="P774" s="28"/>
      <c r="Q774" s="28"/>
      <c r="R774" s="28"/>
      <c r="S774" s="28"/>
    </row>
    <row r="775" spans="12:19" ht="12.75" customHeight="1">
      <c r="L775" s="28"/>
      <c r="M775" s="28"/>
      <c r="N775" s="28"/>
      <c r="O775" s="28"/>
      <c r="P775" s="28"/>
      <c r="Q775" s="28"/>
      <c r="R775" s="28"/>
      <c r="S775" s="28"/>
    </row>
    <row r="776" spans="12:19" ht="12.75" customHeight="1">
      <c r="L776" s="28"/>
      <c r="M776" s="28"/>
      <c r="N776" s="28"/>
      <c r="O776" s="28"/>
      <c r="P776" s="28"/>
      <c r="Q776" s="28"/>
      <c r="R776" s="28"/>
      <c r="S776" s="28"/>
    </row>
    <row r="777" spans="12:19" ht="12.75" customHeight="1">
      <c r="L777" s="28"/>
      <c r="M777" s="28"/>
      <c r="N777" s="28"/>
      <c r="O777" s="28"/>
      <c r="P777" s="28"/>
      <c r="Q777" s="28"/>
      <c r="R777" s="28"/>
      <c r="S777" s="28"/>
    </row>
    <row r="778" spans="12:19" ht="12.75" customHeight="1">
      <c r="L778" s="28"/>
      <c r="M778" s="28"/>
      <c r="N778" s="28"/>
      <c r="O778" s="28"/>
      <c r="P778" s="28"/>
      <c r="Q778" s="28"/>
      <c r="R778" s="28"/>
      <c r="S778" s="28"/>
    </row>
    <row r="779" spans="12:19" ht="12.75" customHeight="1">
      <c r="L779" s="28"/>
      <c r="M779" s="28"/>
      <c r="N779" s="28"/>
      <c r="O779" s="28"/>
      <c r="P779" s="28"/>
      <c r="Q779" s="28"/>
      <c r="R779" s="28"/>
      <c r="S779" s="28"/>
    </row>
    <row r="780" spans="12:19" ht="12.75" customHeight="1">
      <c r="L780" s="28"/>
      <c r="M780" s="28"/>
      <c r="N780" s="28"/>
      <c r="O780" s="28"/>
      <c r="P780" s="28"/>
      <c r="Q780" s="28"/>
      <c r="R780" s="28"/>
      <c r="S780" s="28"/>
    </row>
    <row r="781" spans="12:19" ht="12.75" customHeight="1">
      <c r="L781" s="28"/>
      <c r="M781" s="28"/>
      <c r="N781" s="28"/>
      <c r="O781" s="28"/>
      <c r="P781" s="28"/>
      <c r="Q781" s="28"/>
      <c r="R781" s="28"/>
      <c r="S781" s="28"/>
    </row>
    <row r="782" spans="12:19" ht="12.75" customHeight="1">
      <c r="L782" s="28"/>
      <c r="M782" s="28"/>
      <c r="N782" s="28"/>
      <c r="O782" s="28"/>
      <c r="P782" s="28"/>
      <c r="Q782" s="28"/>
      <c r="R782" s="28"/>
      <c r="S782" s="28"/>
    </row>
    <row r="783" spans="12:19" ht="12.75" customHeight="1">
      <c r="L783" s="28"/>
      <c r="M783" s="28"/>
      <c r="N783" s="28"/>
      <c r="O783" s="28"/>
      <c r="P783" s="28"/>
      <c r="Q783" s="28"/>
      <c r="R783" s="28"/>
      <c r="S783" s="28"/>
    </row>
    <row r="784" spans="12:19" ht="12.75" customHeight="1">
      <c r="L784" s="28"/>
      <c r="M784" s="28"/>
      <c r="N784" s="28"/>
      <c r="O784" s="28"/>
      <c r="P784" s="28"/>
      <c r="Q784" s="28"/>
      <c r="R784" s="28"/>
      <c r="S784" s="28"/>
    </row>
    <row r="785" spans="12:19" ht="12.75" customHeight="1">
      <c r="L785" s="28"/>
      <c r="M785" s="28"/>
      <c r="N785" s="28"/>
      <c r="O785" s="28"/>
      <c r="P785" s="28"/>
      <c r="Q785" s="28"/>
      <c r="R785" s="28"/>
      <c r="S785" s="28"/>
    </row>
    <row r="786" spans="12:19" ht="12.75" customHeight="1">
      <c r="L786" s="28"/>
      <c r="M786" s="28"/>
      <c r="N786" s="28"/>
      <c r="O786" s="28"/>
      <c r="P786" s="28"/>
      <c r="Q786" s="28"/>
      <c r="R786" s="28"/>
      <c r="S786" s="28"/>
    </row>
    <row r="787" spans="12:19" ht="12.75" customHeight="1">
      <c r="L787" s="28"/>
      <c r="M787" s="28"/>
      <c r="N787" s="28"/>
      <c r="O787" s="28"/>
      <c r="P787" s="28"/>
      <c r="Q787" s="28"/>
      <c r="R787" s="28"/>
      <c r="S787" s="28"/>
    </row>
    <row r="788" spans="12:19" ht="12.75" customHeight="1">
      <c r="L788" s="28"/>
      <c r="M788" s="28"/>
      <c r="N788" s="28"/>
      <c r="O788" s="28"/>
      <c r="P788" s="28"/>
      <c r="Q788" s="28"/>
      <c r="R788" s="28"/>
      <c r="S788" s="28"/>
    </row>
    <row r="789" spans="12:19" ht="12.75" customHeight="1">
      <c r="L789" s="28"/>
      <c r="M789" s="28"/>
      <c r="N789" s="28"/>
      <c r="O789" s="28"/>
      <c r="P789" s="28"/>
      <c r="Q789" s="28"/>
      <c r="R789" s="28"/>
      <c r="S789" s="28"/>
    </row>
    <row r="790" spans="12:19" ht="12.75" customHeight="1">
      <c r="L790" s="28"/>
      <c r="M790" s="28"/>
      <c r="N790" s="28"/>
      <c r="O790" s="28"/>
      <c r="P790" s="28"/>
      <c r="Q790" s="28"/>
      <c r="R790" s="28"/>
      <c r="S790" s="28"/>
    </row>
    <row r="791" spans="12:19" ht="12.75" customHeight="1">
      <c r="L791" s="28"/>
      <c r="M791" s="28"/>
      <c r="N791" s="28"/>
      <c r="O791" s="28"/>
      <c r="P791" s="28"/>
      <c r="Q791" s="28"/>
      <c r="R791" s="28"/>
      <c r="S791" s="28"/>
    </row>
    <row r="792" spans="12:19" ht="12.75" customHeight="1">
      <c r="L792" s="28"/>
      <c r="M792" s="28"/>
      <c r="N792" s="28"/>
      <c r="O792" s="28"/>
      <c r="P792" s="28"/>
      <c r="Q792" s="28"/>
      <c r="R792" s="28"/>
      <c r="S792" s="28"/>
    </row>
    <row r="793" spans="12:19" ht="12.75" customHeight="1">
      <c r="L793" s="28"/>
      <c r="M793" s="28"/>
      <c r="N793" s="28"/>
      <c r="O793" s="28"/>
      <c r="P793" s="28"/>
      <c r="Q793" s="28"/>
      <c r="R793" s="28"/>
      <c r="S793" s="28"/>
    </row>
    <row r="794" spans="12:19" ht="12.75" customHeight="1">
      <c r="L794" s="28"/>
      <c r="M794" s="28"/>
      <c r="N794" s="28"/>
      <c r="O794" s="28"/>
      <c r="P794" s="28"/>
      <c r="Q794" s="28"/>
      <c r="R794" s="28"/>
      <c r="S794" s="28"/>
    </row>
    <row r="795" spans="12:19" ht="12.75" customHeight="1">
      <c r="L795" s="28"/>
      <c r="M795" s="28"/>
      <c r="N795" s="28"/>
      <c r="O795" s="28"/>
      <c r="P795" s="28"/>
      <c r="Q795" s="28"/>
      <c r="R795" s="28"/>
      <c r="S795" s="28"/>
    </row>
    <row r="796" spans="12:19" ht="12.75" customHeight="1">
      <c r="L796" s="28"/>
      <c r="M796" s="28"/>
      <c r="N796" s="28"/>
      <c r="O796" s="28"/>
      <c r="P796" s="28"/>
      <c r="Q796" s="28"/>
      <c r="R796" s="28"/>
      <c r="S796" s="28"/>
    </row>
    <row r="797" spans="12:19" ht="12.75" customHeight="1">
      <c r="L797" s="28"/>
      <c r="M797" s="28"/>
      <c r="N797" s="28"/>
      <c r="O797" s="28"/>
      <c r="P797" s="28"/>
      <c r="Q797" s="28"/>
      <c r="R797" s="28"/>
      <c r="S797" s="28"/>
    </row>
    <row r="798" spans="12:19" ht="12.75" customHeight="1">
      <c r="L798" s="28"/>
      <c r="M798" s="28"/>
      <c r="N798" s="28"/>
      <c r="O798" s="28"/>
      <c r="P798" s="28"/>
      <c r="Q798" s="28"/>
      <c r="R798" s="28"/>
      <c r="S798" s="28"/>
    </row>
    <row r="799" spans="12:19" ht="12.75" customHeight="1">
      <c r="L799" s="28"/>
      <c r="M799" s="28"/>
      <c r="N799" s="28"/>
      <c r="O799" s="28"/>
      <c r="P799" s="28"/>
      <c r="Q799" s="28"/>
      <c r="R799" s="28"/>
      <c r="S799" s="28"/>
    </row>
    <row r="800" spans="12:19" ht="12.75" customHeight="1">
      <c r="L800" s="28"/>
      <c r="M800" s="28"/>
      <c r="N800" s="28"/>
      <c r="O800" s="28"/>
      <c r="P800" s="28"/>
      <c r="Q800" s="28"/>
      <c r="R800" s="28"/>
      <c r="S800" s="28"/>
    </row>
    <row r="801" spans="12:19" ht="12.75" customHeight="1">
      <c r="L801" s="28"/>
      <c r="M801" s="28"/>
      <c r="N801" s="28"/>
      <c r="O801" s="28"/>
      <c r="P801" s="28"/>
      <c r="Q801" s="28"/>
      <c r="R801" s="28"/>
      <c r="S801" s="28"/>
    </row>
    <row r="802" spans="12:19" ht="12.75" customHeight="1">
      <c r="L802" s="28"/>
      <c r="M802" s="28"/>
      <c r="N802" s="28"/>
      <c r="O802" s="28"/>
      <c r="P802" s="28"/>
      <c r="Q802" s="28"/>
      <c r="R802" s="28"/>
      <c r="S802" s="28"/>
    </row>
    <row r="803" spans="12:19" ht="12.75" customHeight="1">
      <c r="L803" s="28"/>
      <c r="M803" s="28"/>
      <c r="N803" s="28"/>
      <c r="O803" s="28"/>
      <c r="P803" s="28"/>
      <c r="Q803" s="28"/>
      <c r="R803" s="28"/>
      <c r="S803" s="28"/>
    </row>
    <row r="804" spans="12:19" ht="12.75" customHeight="1">
      <c r="L804" s="28"/>
      <c r="M804" s="28"/>
      <c r="N804" s="28"/>
      <c r="O804" s="28"/>
      <c r="P804" s="28"/>
      <c r="Q804" s="28"/>
      <c r="R804" s="28"/>
      <c r="S804" s="28"/>
    </row>
    <row r="805" spans="12:19" ht="12.75" customHeight="1">
      <c r="L805" s="28"/>
      <c r="M805" s="28"/>
      <c r="N805" s="28"/>
      <c r="O805" s="28"/>
      <c r="P805" s="28"/>
      <c r="Q805" s="28"/>
      <c r="R805" s="28"/>
      <c r="S805" s="28"/>
    </row>
    <row r="806" spans="12:19" ht="12.75" customHeight="1">
      <c r="L806" s="28"/>
      <c r="M806" s="28"/>
      <c r="N806" s="28"/>
      <c r="O806" s="28"/>
      <c r="P806" s="28"/>
      <c r="Q806" s="28"/>
      <c r="R806" s="28"/>
      <c r="S806" s="28"/>
    </row>
    <row r="807" spans="12:19" ht="12.75" customHeight="1">
      <c r="L807" s="28"/>
      <c r="M807" s="28"/>
      <c r="N807" s="28"/>
      <c r="O807" s="28"/>
      <c r="P807" s="28"/>
      <c r="Q807" s="28"/>
      <c r="R807" s="28"/>
      <c r="S807" s="28"/>
    </row>
    <row r="808" spans="12:19" ht="12.75" customHeight="1">
      <c r="L808" s="28"/>
      <c r="M808" s="28"/>
      <c r="N808" s="28"/>
      <c r="O808" s="28"/>
      <c r="P808" s="28"/>
      <c r="Q808" s="28"/>
      <c r="R808" s="28"/>
      <c r="S808" s="28"/>
    </row>
    <row r="809" spans="12:19" ht="12.75" customHeight="1">
      <c r="L809" s="28"/>
      <c r="M809" s="28"/>
      <c r="N809" s="28"/>
      <c r="O809" s="28"/>
      <c r="P809" s="28"/>
      <c r="Q809" s="28"/>
      <c r="R809" s="28"/>
      <c r="S809" s="28"/>
    </row>
    <row r="810" spans="12:19" ht="12.75" customHeight="1">
      <c r="L810" s="28"/>
      <c r="M810" s="28"/>
      <c r="N810" s="28"/>
      <c r="O810" s="28"/>
      <c r="P810" s="28"/>
      <c r="Q810" s="28"/>
      <c r="R810" s="28"/>
      <c r="S810" s="28"/>
    </row>
    <row r="811" spans="12:19" ht="12.75" customHeight="1">
      <c r="L811" s="28"/>
      <c r="M811" s="28"/>
      <c r="N811" s="28"/>
      <c r="O811" s="28"/>
      <c r="P811" s="28"/>
      <c r="Q811" s="28"/>
      <c r="R811" s="28"/>
      <c r="S811" s="28"/>
    </row>
    <row r="812" spans="12:19" ht="12.75" customHeight="1">
      <c r="L812" s="28"/>
      <c r="M812" s="28"/>
      <c r="N812" s="28"/>
      <c r="O812" s="28"/>
      <c r="P812" s="28"/>
      <c r="Q812" s="28"/>
      <c r="R812" s="28"/>
      <c r="S812" s="28"/>
    </row>
    <row r="813" spans="12:19" ht="12.75" customHeight="1">
      <c r="L813" s="28"/>
      <c r="M813" s="28"/>
      <c r="N813" s="28"/>
      <c r="O813" s="28"/>
      <c r="P813" s="28"/>
      <c r="Q813" s="28"/>
      <c r="R813" s="28"/>
      <c r="S813" s="28"/>
    </row>
    <row r="814" spans="12:19" ht="12.75" customHeight="1">
      <c r="L814" s="28"/>
      <c r="M814" s="28"/>
      <c r="N814" s="28"/>
      <c r="O814" s="28"/>
      <c r="P814" s="28"/>
      <c r="Q814" s="28"/>
      <c r="R814" s="28"/>
      <c r="S814" s="28"/>
    </row>
    <row r="815" spans="12:19" ht="12.75" customHeight="1">
      <c r="L815" s="28"/>
      <c r="M815" s="28"/>
      <c r="N815" s="28"/>
      <c r="O815" s="28"/>
      <c r="P815" s="28"/>
      <c r="Q815" s="28"/>
      <c r="R815" s="28"/>
      <c r="S815" s="28"/>
    </row>
    <row r="816" spans="12:19" ht="12.75" customHeight="1">
      <c r="L816" s="28"/>
      <c r="M816" s="28"/>
      <c r="N816" s="28"/>
      <c r="O816" s="28"/>
      <c r="P816" s="28"/>
      <c r="Q816" s="28"/>
      <c r="R816" s="28"/>
      <c r="S816" s="28"/>
    </row>
    <row r="817" spans="12:19" ht="12.75" customHeight="1">
      <c r="L817" s="28"/>
      <c r="M817" s="28"/>
      <c r="N817" s="28"/>
      <c r="O817" s="28"/>
      <c r="P817" s="28"/>
      <c r="Q817" s="28"/>
      <c r="R817" s="28"/>
      <c r="S817" s="28"/>
    </row>
    <row r="818" spans="12:19" ht="12.75" customHeight="1">
      <c r="L818" s="28"/>
      <c r="M818" s="28"/>
      <c r="N818" s="28"/>
      <c r="O818" s="28"/>
      <c r="P818" s="28"/>
      <c r="Q818" s="28"/>
      <c r="R818" s="28"/>
      <c r="S818" s="28"/>
    </row>
    <row r="819" spans="12:19" ht="12.75" customHeight="1">
      <c r="L819" s="28"/>
      <c r="M819" s="28"/>
      <c r="N819" s="28"/>
      <c r="O819" s="28"/>
      <c r="P819" s="28"/>
      <c r="Q819" s="28"/>
      <c r="R819" s="28"/>
      <c r="S819" s="28"/>
    </row>
    <row r="820" spans="12:19" ht="12.75" customHeight="1">
      <c r="L820" s="28"/>
      <c r="M820" s="28"/>
      <c r="N820" s="28"/>
      <c r="O820" s="28"/>
      <c r="P820" s="28"/>
      <c r="Q820" s="28"/>
      <c r="R820" s="28"/>
      <c r="S820" s="28"/>
    </row>
    <row r="821" spans="12:19" ht="12.75" customHeight="1">
      <c r="L821" s="28"/>
      <c r="M821" s="28"/>
      <c r="N821" s="28"/>
      <c r="O821" s="28"/>
      <c r="P821" s="28"/>
      <c r="Q821" s="28"/>
      <c r="R821" s="28"/>
      <c r="S821" s="28"/>
    </row>
    <row r="822" spans="12:19" ht="12.75" customHeight="1">
      <c r="L822" s="28"/>
      <c r="M822" s="28"/>
      <c r="N822" s="28"/>
      <c r="O822" s="28"/>
      <c r="P822" s="28"/>
      <c r="Q822" s="28"/>
      <c r="R822" s="28"/>
      <c r="S822" s="28"/>
    </row>
    <row r="823" spans="12:19" ht="12.75" customHeight="1">
      <c r="L823" s="28"/>
      <c r="M823" s="28"/>
      <c r="N823" s="28"/>
      <c r="O823" s="28"/>
      <c r="P823" s="28"/>
      <c r="Q823" s="28"/>
      <c r="R823" s="28"/>
      <c r="S823" s="28"/>
    </row>
    <row r="824" spans="12:19" ht="12.75" customHeight="1">
      <c r="L824" s="28"/>
      <c r="M824" s="28"/>
      <c r="N824" s="28"/>
      <c r="O824" s="28"/>
      <c r="P824" s="28"/>
      <c r="Q824" s="28"/>
      <c r="R824" s="28"/>
      <c r="S824" s="28"/>
    </row>
    <row r="825" spans="12:19" ht="12.75" customHeight="1">
      <c r="L825" s="28"/>
      <c r="M825" s="28"/>
      <c r="N825" s="28"/>
      <c r="O825" s="28"/>
      <c r="P825" s="28"/>
      <c r="Q825" s="28"/>
      <c r="R825" s="28"/>
      <c r="S825" s="28"/>
    </row>
    <row r="826" spans="12:19" ht="12.75" customHeight="1">
      <c r="L826" s="28"/>
      <c r="M826" s="28"/>
      <c r="N826" s="28"/>
      <c r="O826" s="28"/>
      <c r="P826" s="28"/>
      <c r="Q826" s="28"/>
      <c r="R826" s="28"/>
      <c r="S826" s="28"/>
    </row>
    <row r="827" spans="12:19" ht="12.75" customHeight="1">
      <c r="L827" s="28"/>
      <c r="M827" s="28"/>
      <c r="N827" s="28"/>
      <c r="O827" s="28"/>
      <c r="P827" s="28"/>
      <c r="Q827" s="28"/>
      <c r="R827" s="28"/>
      <c r="S827" s="28"/>
    </row>
    <row r="828" spans="12:19" ht="12.75" customHeight="1">
      <c r="L828" s="28"/>
      <c r="M828" s="28"/>
      <c r="N828" s="28"/>
      <c r="O828" s="28"/>
      <c r="P828" s="28"/>
      <c r="Q828" s="28"/>
      <c r="R828" s="28"/>
      <c r="S828" s="28"/>
    </row>
    <row r="829" spans="12:19" ht="12.75" customHeight="1">
      <c r="L829" s="28"/>
      <c r="M829" s="28"/>
      <c r="N829" s="28"/>
      <c r="O829" s="28"/>
      <c r="P829" s="28"/>
      <c r="Q829" s="28"/>
      <c r="R829" s="28"/>
      <c r="S829" s="28"/>
    </row>
    <row r="830" spans="12:19" ht="12.75" customHeight="1">
      <c r="L830" s="28"/>
      <c r="M830" s="28"/>
      <c r="N830" s="28"/>
      <c r="O830" s="28"/>
      <c r="P830" s="28"/>
      <c r="Q830" s="28"/>
      <c r="R830" s="28"/>
      <c r="S830" s="28"/>
    </row>
    <row r="831" spans="12:19" ht="12.75" customHeight="1">
      <c r="L831" s="28"/>
      <c r="M831" s="28"/>
      <c r="N831" s="28"/>
      <c r="O831" s="28"/>
      <c r="P831" s="28"/>
      <c r="Q831" s="28"/>
      <c r="R831" s="28"/>
      <c r="S831" s="28"/>
    </row>
    <row r="832" spans="12:19" ht="12.75" customHeight="1">
      <c r="L832" s="28"/>
      <c r="M832" s="28"/>
      <c r="N832" s="28"/>
      <c r="O832" s="28"/>
      <c r="P832" s="28"/>
      <c r="Q832" s="28"/>
      <c r="R832" s="28"/>
      <c r="S832" s="28"/>
    </row>
    <row r="833" spans="12:19" ht="12.75" customHeight="1">
      <c r="L833" s="28"/>
      <c r="M833" s="28"/>
      <c r="N833" s="28"/>
      <c r="O833" s="28"/>
      <c r="P833" s="28"/>
      <c r="Q833" s="28"/>
      <c r="R833" s="28"/>
      <c r="S833" s="28"/>
    </row>
    <row r="834" spans="12:19" ht="12.75" customHeight="1">
      <c r="L834" s="28"/>
      <c r="M834" s="28"/>
      <c r="N834" s="28"/>
      <c r="O834" s="28"/>
      <c r="P834" s="28"/>
      <c r="Q834" s="28"/>
      <c r="R834" s="28"/>
      <c r="S834" s="28"/>
    </row>
    <row r="835" spans="12:19" ht="12.75" customHeight="1">
      <c r="L835" s="28"/>
      <c r="M835" s="28"/>
      <c r="N835" s="28"/>
      <c r="O835" s="28"/>
      <c r="P835" s="28"/>
      <c r="Q835" s="28"/>
      <c r="R835" s="28"/>
      <c r="S835" s="28"/>
    </row>
    <row r="836" spans="12:19" ht="12.75" customHeight="1">
      <c r="L836" s="28"/>
      <c r="M836" s="28"/>
      <c r="N836" s="28"/>
      <c r="O836" s="28"/>
      <c r="P836" s="28"/>
      <c r="Q836" s="28"/>
      <c r="R836" s="28"/>
      <c r="S836" s="28"/>
    </row>
    <row r="837" spans="12:19" ht="12.75" customHeight="1">
      <c r="L837" s="28"/>
      <c r="M837" s="28"/>
      <c r="N837" s="28"/>
      <c r="O837" s="28"/>
      <c r="P837" s="28"/>
      <c r="Q837" s="28"/>
      <c r="R837" s="28"/>
      <c r="S837" s="28"/>
    </row>
    <row r="838" spans="12:19" ht="12.75" customHeight="1">
      <c r="L838" s="28"/>
      <c r="M838" s="28"/>
      <c r="N838" s="28"/>
      <c r="O838" s="28"/>
      <c r="P838" s="28"/>
      <c r="Q838" s="28"/>
      <c r="R838" s="28"/>
      <c r="S838" s="28"/>
    </row>
    <row r="839" spans="12:19" ht="12.75" customHeight="1">
      <c r="L839" s="28"/>
      <c r="M839" s="28"/>
      <c r="N839" s="28"/>
      <c r="O839" s="28"/>
      <c r="P839" s="28"/>
      <c r="Q839" s="28"/>
      <c r="R839" s="28"/>
      <c r="S839" s="28"/>
    </row>
    <row r="840" spans="12:19" ht="12.75" customHeight="1">
      <c r="L840" s="28"/>
      <c r="M840" s="28"/>
      <c r="N840" s="28"/>
      <c r="O840" s="28"/>
      <c r="P840" s="28"/>
      <c r="Q840" s="28"/>
      <c r="R840" s="28"/>
      <c r="S840" s="28"/>
    </row>
    <row r="841" spans="12:19" ht="12.75" customHeight="1">
      <c r="L841" s="28"/>
      <c r="M841" s="28"/>
      <c r="N841" s="28"/>
      <c r="O841" s="28"/>
      <c r="P841" s="28"/>
      <c r="Q841" s="28"/>
      <c r="R841" s="28"/>
      <c r="S841" s="28"/>
    </row>
    <row r="842" spans="12:19" ht="12.75" customHeight="1">
      <c r="L842" s="28"/>
      <c r="M842" s="28"/>
      <c r="N842" s="28"/>
      <c r="O842" s="28"/>
      <c r="P842" s="28"/>
      <c r="Q842" s="28"/>
      <c r="R842" s="28"/>
      <c r="S842" s="28"/>
    </row>
    <row r="843" spans="12:19" ht="12.75" customHeight="1">
      <c r="L843" s="28"/>
      <c r="M843" s="28"/>
      <c r="N843" s="28"/>
      <c r="O843" s="28"/>
      <c r="P843" s="28"/>
      <c r="Q843" s="28"/>
      <c r="R843" s="28"/>
      <c r="S843" s="28"/>
    </row>
    <row r="844" spans="12:19" ht="12.75" customHeight="1">
      <c r="L844" s="28"/>
      <c r="M844" s="28"/>
      <c r="N844" s="28"/>
      <c r="O844" s="28"/>
      <c r="P844" s="28"/>
      <c r="Q844" s="28"/>
      <c r="R844" s="28"/>
      <c r="S844" s="28"/>
    </row>
    <row r="845" spans="12:19" ht="12.75" customHeight="1">
      <c r="L845" s="28"/>
      <c r="M845" s="28"/>
      <c r="N845" s="28"/>
      <c r="O845" s="28"/>
      <c r="P845" s="28"/>
      <c r="Q845" s="28"/>
      <c r="R845" s="28"/>
      <c r="S845" s="28"/>
    </row>
    <row r="846" spans="12:19" ht="12.75" customHeight="1">
      <c r="L846" s="28"/>
      <c r="M846" s="28"/>
      <c r="N846" s="28"/>
      <c r="O846" s="28"/>
      <c r="P846" s="28"/>
      <c r="Q846" s="28"/>
      <c r="R846" s="28"/>
      <c r="S846" s="28"/>
    </row>
    <row r="847" spans="12:19" ht="12.75" customHeight="1">
      <c r="L847" s="28"/>
      <c r="M847" s="28"/>
      <c r="N847" s="28"/>
      <c r="O847" s="28"/>
      <c r="P847" s="28"/>
      <c r="Q847" s="28"/>
      <c r="R847" s="28"/>
      <c r="S847" s="28"/>
    </row>
    <row r="848" spans="12:19" ht="12.75" customHeight="1">
      <c r="L848" s="28"/>
      <c r="M848" s="28"/>
      <c r="N848" s="28"/>
      <c r="O848" s="28"/>
      <c r="P848" s="28"/>
      <c r="Q848" s="28"/>
      <c r="R848" s="28"/>
      <c r="S848" s="28"/>
    </row>
    <row r="849" spans="12:19" ht="12.75" customHeight="1">
      <c r="L849" s="28"/>
      <c r="M849" s="28"/>
      <c r="N849" s="28"/>
      <c r="O849" s="28"/>
      <c r="P849" s="28"/>
      <c r="Q849" s="28"/>
      <c r="R849" s="28"/>
      <c r="S849" s="28"/>
    </row>
    <row r="850" spans="12:19" ht="12.75" customHeight="1">
      <c r="L850" s="28"/>
      <c r="M850" s="28"/>
      <c r="N850" s="28"/>
      <c r="O850" s="28"/>
      <c r="P850" s="28"/>
      <c r="Q850" s="28"/>
      <c r="R850" s="28"/>
      <c r="S850" s="28"/>
    </row>
    <row r="851" spans="12:19" ht="12.75" customHeight="1">
      <c r="L851" s="28"/>
      <c r="M851" s="28"/>
      <c r="N851" s="28"/>
      <c r="O851" s="28"/>
      <c r="P851" s="28"/>
      <c r="Q851" s="28"/>
      <c r="R851" s="28"/>
      <c r="S851" s="28"/>
    </row>
    <row r="852" spans="12:19" ht="12.75" customHeight="1">
      <c r="L852" s="28"/>
      <c r="M852" s="28"/>
      <c r="N852" s="28"/>
      <c r="O852" s="28"/>
      <c r="P852" s="28"/>
      <c r="Q852" s="28"/>
      <c r="R852" s="28"/>
      <c r="S852" s="28"/>
    </row>
    <row r="853" spans="12:19" ht="12.75" customHeight="1">
      <c r="L853" s="28"/>
      <c r="M853" s="28"/>
      <c r="N853" s="28"/>
      <c r="O853" s="28"/>
      <c r="P853" s="28"/>
      <c r="Q853" s="28"/>
      <c r="R853" s="28"/>
      <c r="S853" s="28"/>
    </row>
    <row r="854" spans="12:19" ht="12.75" customHeight="1">
      <c r="L854" s="28"/>
      <c r="M854" s="28"/>
      <c r="N854" s="28"/>
      <c r="O854" s="28"/>
      <c r="P854" s="28"/>
      <c r="Q854" s="28"/>
      <c r="R854" s="28"/>
      <c r="S854" s="28"/>
    </row>
    <row r="855" spans="12:19" ht="12.75" customHeight="1">
      <c r="L855" s="28"/>
      <c r="M855" s="28"/>
      <c r="N855" s="28"/>
      <c r="O855" s="28"/>
      <c r="P855" s="28"/>
      <c r="Q855" s="28"/>
      <c r="R855" s="28"/>
      <c r="S855" s="28"/>
    </row>
    <row r="856" spans="12:19" ht="12.75" customHeight="1">
      <c r="L856" s="28"/>
      <c r="M856" s="28"/>
      <c r="N856" s="28"/>
      <c r="O856" s="28"/>
      <c r="P856" s="28"/>
      <c r="Q856" s="28"/>
      <c r="R856" s="28"/>
      <c r="S856" s="28"/>
    </row>
    <row r="857" spans="12:19" ht="12.75" customHeight="1">
      <c r="L857" s="28"/>
      <c r="M857" s="28"/>
      <c r="N857" s="28"/>
      <c r="O857" s="28"/>
      <c r="P857" s="28"/>
      <c r="Q857" s="28"/>
      <c r="R857" s="28"/>
      <c r="S857" s="28"/>
    </row>
    <row r="858" spans="12:19" ht="12.75" customHeight="1">
      <c r="L858" s="28"/>
      <c r="M858" s="28"/>
      <c r="N858" s="28"/>
      <c r="O858" s="28"/>
      <c r="P858" s="28"/>
      <c r="Q858" s="28"/>
      <c r="R858" s="28"/>
      <c r="S858" s="28"/>
    </row>
    <row r="859" spans="12:19" ht="12.75" customHeight="1">
      <c r="L859" s="28"/>
      <c r="M859" s="28"/>
      <c r="N859" s="28"/>
      <c r="O859" s="28"/>
      <c r="P859" s="28"/>
      <c r="Q859" s="28"/>
      <c r="R859" s="28"/>
      <c r="S859" s="28"/>
    </row>
    <row r="860" spans="12:19" ht="12.75" customHeight="1">
      <c r="L860" s="28"/>
      <c r="M860" s="28"/>
      <c r="N860" s="28"/>
      <c r="O860" s="28"/>
      <c r="P860" s="28"/>
      <c r="Q860" s="28"/>
      <c r="R860" s="28"/>
      <c r="S860" s="28"/>
    </row>
    <row r="861" spans="12:19" ht="12.75" customHeight="1">
      <c r="L861" s="28"/>
      <c r="M861" s="28"/>
      <c r="N861" s="28"/>
      <c r="O861" s="28"/>
      <c r="P861" s="28"/>
      <c r="Q861" s="28"/>
      <c r="R861" s="28"/>
      <c r="S861" s="28"/>
    </row>
    <row r="862" spans="12:19" ht="12.75" customHeight="1">
      <c r="L862" s="28"/>
      <c r="M862" s="28"/>
      <c r="N862" s="28"/>
      <c r="O862" s="28"/>
      <c r="P862" s="28"/>
      <c r="Q862" s="28"/>
      <c r="R862" s="28"/>
      <c r="S862" s="28"/>
    </row>
    <row r="863" spans="12:19" ht="12.75" customHeight="1">
      <c r="L863" s="28"/>
      <c r="M863" s="28"/>
      <c r="N863" s="28"/>
      <c r="O863" s="28"/>
      <c r="P863" s="28"/>
      <c r="Q863" s="28"/>
      <c r="R863" s="28"/>
      <c r="S863" s="28"/>
    </row>
    <row r="864" spans="12:19" ht="12.75" customHeight="1">
      <c r="L864" s="28"/>
      <c r="M864" s="28"/>
      <c r="N864" s="28"/>
      <c r="O864" s="28"/>
      <c r="P864" s="28"/>
      <c r="Q864" s="28"/>
      <c r="R864" s="28"/>
      <c r="S864" s="28"/>
    </row>
    <row r="865" spans="12:19" ht="12.75" customHeight="1">
      <c r="L865" s="28"/>
      <c r="M865" s="28"/>
      <c r="N865" s="28"/>
      <c r="O865" s="28"/>
      <c r="P865" s="28"/>
      <c r="Q865" s="28"/>
      <c r="R865" s="28"/>
      <c r="S865" s="28"/>
    </row>
    <row r="866" spans="12:19" ht="12.75" customHeight="1">
      <c r="L866" s="28"/>
      <c r="M866" s="28"/>
      <c r="N866" s="28"/>
      <c r="O866" s="28"/>
      <c r="P866" s="28"/>
      <c r="Q866" s="28"/>
      <c r="R866" s="28"/>
      <c r="S866" s="28"/>
    </row>
    <row r="867" spans="12:19" ht="12.75" customHeight="1">
      <c r="L867" s="28"/>
      <c r="M867" s="28"/>
      <c r="N867" s="28"/>
      <c r="O867" s="28"/>
      <c r="P867" s="28"/>
      <c r="Q867" s="28"/>
      <c r="R867" s="28"/>
      <c r="S867" s="28"/>
    </row>
    <row r="868" spans="12:19" ht="12.75" customHeight="1">
      <c r="L868" s="28"/>
      <c r="M868" s="28"/>
      <c r="N868" s="28"/>
      <c r="O868" s="28"/>
      <c r="P868" s="28"/>
      <c r="Q868" s="28"/>
      <c r="R868" s="28"/>
      <c r="S868" s="28"/>
    </row>
    <row r="869" spans="12:19" ht="12.75" customHeight="1">
      <c r="L869" s="28"/>
      <c r="M869" s="28"/>
      <c r="N869" s="28"/>
      <c r="O869" s="28"/>
      <c r="P869" s="28"/>
      <c r="Q869" s="28"/>
      <c r="R869" s="28"/>
      <c r="S869" s="28"/>
    </row>
    <row r="870" spans="12:19" ht="12.75" customHeight="1">
      <c r="L870" s="28"/>
      <c r="M870" s="28"/>
      <c r="N870" s="28"/>
      <c r="O870" s="28"/>
      <c r="P870" s="28"/>
      <c r="Q870" s="28"/>
      <c r="R870" s="28"/>
      <c r="S870" s="28"/>
    </row>
    <row r="871" spans="12:19" ht="12.75" customHeight="1">
      <c r="L871" s="28"/>
      <c r="M871" s="28"/>
      <c r="N871" s="28"/>
      <c r="O871" s="28"/>
      <c r="P871" s="28"/>
      <c r="Q871" s="28"/>
      <c r="R871" s="28"/>
      <c r="S871" s="28"/>
    </row>
    <row r="872" spans="12:19" ht="12.75" customHeight="1">
      <c r="L872" s="28"/>
      <c r="M872" s="28"/>
      <c r="N872" s="28"/>
      <c r="O872" s="28"/>
      <c r="P872" s="28"/>
      <c r="Q872" s="28"/>
      <c r="R872" s="28"/>
      <c r="S872" s="28"/>
    </row>
    <row r="873" spans="12:19" ht="12.75" customHeight="1">
      <c r="L873" s="28"/>
      <c r="M873" s="28"/>
      <c r="N873" s="28"/>
      <c r="O873" s="28"/>
      <c r="P873" s="28"/>
      <c r="Q873" s="28"/>
      <c r="R873" s="28"/>
      <c r="S873" s="28"/>
    </row>
    <row r="874" spans="12:19" ht="12.75" customHeight="1">
      <c r="L874" s="28"/>
      <c r="M874" s="28"/>
      <c r="N874" s="28"/>
      <c r="O874" s="28"/>
      <c r="P874" s="28"/>
      <c r="Q874" s="28"/>
      <c r="R874" s="28"/>
      <c r="S874" s="28"/>
    </row>
    <row r="875" spans="12:19" ht="12.75" customHeight="1">
      <c r="L875" s="28"/>
      <c r="M875" s="28"/>
      <c r="N875" s="28"/>
      <c r="O875" s="28"/>
      <c r="P875" s="28"/>
      <c r="Q875" s="28"/>
      <c r="R875" s="28"/>
      <c r="S875" s="28"/>
    </row>
    <row r="876" spans="12:19" ht="12.75" customHeight="1">
      <c r="L876" s="28"/>
      <c r="M876" s="28"/>
      <c r="N876" s="28"/>
      <c r="O876" s="28"/>
      <c r="P876" s="28"/>
      <c r="Q876" s="28"/>
      <c r="R876" s="28"/>
      <c r="S876" s="28"/>
    </row>
    <row r="877" spans="12:19" ht="12.75" customHeight="1">
      <c r="L877" s="28"/>
      <c r="M877" s="28"/>
      <c r="N877" s="28"/>
      <c r="O877" s="28"/>
      <c r="P877" s="28"/>
      <c r="Q877" s="28"/>
      <c r="R877" s="28"/>
      <c r="S877" s="28"/>
    </row>
    <row r="878" spans="12:19" ht="12.75" customHeight="1">
      <c r="L878" s="28"/>
      <c r="M878" s="28"/>
      <c r="N878" s="28"/>
      <c r="O878" s="28"/>
      <c r="P878" s="28"/>
      <c r="Q878" s="28"/>
      <c r="R878" s="28"/>
      <c r="S878" s="28"/>
    </row>
    <row r="879" spans="12:19" ht="12.75" customHeight="1">
      <c r="L879" s="28"/>
      <c r="M879" s="28"/>
      <c r="N879" s="28"/>
      <c r="O879" s="28"/>
      <c r="P879" s="28"/>
      <c r="Q879" s="28"/>
      <c r="R879" s="28"/>
      <c r="S879" s="28"/>
    </row>
    <row r="880" spans="12:19" ht="12.75" customHeight="1">
      <c r="L880" s="28"/>
      <c r="M880" s="28"/>
      <c r="N880" s="28"/>
      <c r="O880" s="28"/>
      <c r="P880" s="28"/>
      <c r="Q880" s="28"/>
      <c r="R880" s="28"/>
      <c r="S880" s="28"/>
    </row>
    <row r="881" spans="12:19" ht="12.75" customHeight="1">
      <c r="L881" s="28"/>
      <c r="M881" s="28"/>
      <c r="N881" s="28"/>
      <c r="O881" s="28"/>
      <c r="P881" s="28"/>
      <c r="Q881" s="28"/>
      <c r="R881" s="28"/>
      <c r="S881" s="28"/>
    </row>
    <row r="882" spans="12:19" ht="12.75" customHeight="1">
      <c r="L882" s="28"/>
      <c r="M882" s="28"/>
      <c r="N882" s="28"/>
      <c r="O882" s="28"/>
      <c r="P882" s="28"/>
      <c r="Q882" s="28"/>
      <c r="R882" s="28"/>
      <c r="S882" s="28"/>
    </row>
    <row r="883" spans="12:19" ht="12.75" customHeight="1">
      <c r="L883" s="28"/>
      <c r="M883" s="28"/>
      <c r="N883" s="28"/>
      <c r="O883" s="28"/>
      <c r="P883" s="28"/>
      <c r="Q883" s="28"/>
      <c r="R883" s="28"/>
      <c r="S883" s="28"/>
    </row>
    <row r="884" spans="12:19" ht="12.75" customHeight="1">
      <c r="L884" s="28"/>
      <c r="M884" s="28"/>
      <c r="N884" s="28"/>
      <c r="O884" s="28"/>
      <c r="P884" s="28"/>
      <c r="Q884" s="28"/>
      <c r="R884" s="28"/>
      <c r="S884" s="28"/>
    </row>
    <row r="885" spans="12:19" ht="12.75" customHeight="1">
      <c r="L885" s="28"/>
      <c r="M885" s="28"/>
      <c r="N885" s="28"/>
      <c r="O885" s="28"/>
      <c r="P885" s="28"/>
      <c r="Q885" s="28"/>
      <c r="R885" s="28"/>
      <c r="S885" s="28"/>
    </row>
    <row r="886" spans="12:19" ht="12.75" customHeight="1">
      <c r="L886" s="28"/>
      <c r="M886" s="28"/>
      <c r="N886" s="28"/>
      <c r="O886" s="28"/>
      <c r="P886" s="28"/>
      <c r="Q886" s="28"/>
      <c r="R886" s="28"/>
      <c r="S886" s="28"/>
    </row>
    <row r="887" spans="12:19" ht="12.75" customHeight="1">
      <c r="L887" s="28"/>
      <c r="M887" s="28"/>
      <c r="N887" s="28"/>
      <c r="O887" s="28"/>
      <c r="P887" s="28"/>
      <c r="Q887" s="28"/>
      <c r="R887" s="28"/>
      <c r="S887" s="28"/>
    </row>
    <row r="888" spans="12:19" ht="12.75" customHeight="1">
      <c r="L888" s="28"/>
      <c r="M888" s="28"/>
      <c r="N888" s="28"/>
      <c r="O888" s="28"/>
      <c r="P888" s="28"/>
      <c r="Q888" s="28"/>
      <c r="R888" s="28"/>
      <c r="S888" s="28"/>
    </row>
    <row r="889" spans="12:19" ht="12.75" customHeight="1">
      <c r="L889" s="28"/>
      <c r="M889" s="28"/>
      <c r="N889" s="28"/>
      <c r="O889" s="28"/>
      <c r="P889" s="28"/>
      <c r="Q889" s="28"/>
      <c r="R889" s="28"/>
      <c r="S889" s="28"/>
    </row>
    <row r="890" spans="12:19" ht="12.75" customHeight="1">
      <c r="L890" s="28"/>
      <c r="M890" s="28"/>
      <c r="N890" s="28"/>
      <c r="O890" s="28"/>
      <c r="P890" s="28"/>
      <c r="Q890" s="28"/>
      <c r="R890" s="28"/>
      <c r="S890" s="28"/>
    </row>
    <row r="891" spans="12:19" ht="12.75" customHeight="1">
      <c r="L891" s="28"/>
      <c r="M891" s="28"/>
      <c r="N891" s="28"/>
      <c r="O891" s="28"/>
      <c r="P891" s="28"/>
      <c r="Q891" s="28"/>
      <c r="R891" s="28"/>
      <c r="S891" s="28"/>
    </row>
    <row r="892" spans="12:19" ht="12.75" customHeight="1">
      <c r="L892" s="28"/>
      <c r="M892" s="28"/>
      <c r="N892" s="28"/>
      <c r="O892" s="28"/>
      <c r="P892" s="28"/>
      <c r="Q892" s="28"/>
      <c r="R892" s="28"/>
      <c r="S892" s="28"/>
    </row>
    <row r="893" spans="12:19" ht="12.75" customHeight="1">
      <c r="L893" s="28"/>
      <c r="M893" s="28"/>
      <c r="N893" s="28"/>
      <c r="O893" s="28"/>
      <c r="P893" s="28"/>
      <c r="Q893" s="28"/>
      <c r="R893" s="28"/>
      <c r="S893" s="28"/>
    </row>
    <row r="894" spans="12:19" ht="12.75" customHeight="1">
      <c r="L894" s="28"/>
      <c r="M894" s="28"/>
      <c r="N894" s="28"/>
      <c r="O894" s="28"/>
      <c r="P894" s="28"/>
      <c r="Q894" s="28"/>
      <c r="R894" s="28"/>
      <c r="S894" s="28"/>
    </row>
    <row r="895" spans="12:19" ht="12.75" customHeight="1">
      <c r="L895" s="28"/>
      <c r="M895" s="28"/>
      <c r="N895" s="28"/>
      <c r="O895" s="28"/>
      <c r="P895" s="28"/>
      <c r="Q895" s="28"/>
      <c r="R895" s="28"/>
      <c r="S895" s="28"/>
    </row>
    <row r="896" spans="12:19" ht="12.75" customHeight="1">
      <c r="L896" s="28"/>
      <c r="M896" s="28"/>
      <c r="N896" s="28"/>
      <c r="O896" s="28"/>
      <c r="P896" s="28"/>
      <c r="Q896" s="28"/>
      <c r="R896" s="28"/>
      <c r="S896" s="28"/>
    </row>
    <row r="897" spans="12:19" ht="12.75" customHeight="1">
      <c r="L897" s="28"/>
      <c r="M897" s="28"/>
      <c r="N897" s="28"/>
      <c r="O897" s="28"/>
      <c r="P897" s="28"/>
      <c r="Q897" s="28"/>
      <c r="R897" s="28"/>
      <c r="S897" s="28"/>
    </row>
    <row r="898" spans="12:19" ht="12.75" customHeight="1">
      <c r="L898" s="28"/>
      <c r="M898" s="28"/>
      <c r="N898" s="28"/>
      <c r="O898" s="28"/>
      <c r="P898" s="28"/>
      <c r="Q898" s="28"/>
      <c r="R898" s="28"/>
      <c r="S898" s="28"/>
    </row>
    <row r="899" spans="12:19" ht="12.75" customHeight="1">
      <c r="L899" s="28"/>
      <c r="M899" s="28"/>
      <c r="N899" s="28"/>
      <c r="O899" s="28"/>
      <c r="P899" s="28"/>
      <c r="Q899" s="28"/>
      <c r="R899" s="28"/>
      <c r="S899" s="28"/>
    </row>
    <row r="900" spans="12:19" ht="12.75" customHeight="1">
      <c r="L900" s="28"/>
      <c r="M900" s="28"/>
      <c r="N900" s="28"/>
      <c r="O900" s="28"/>
      <c r="P900" s="28"/>
      <c r="Q900" s="28"/>
      <c r="R900" s="28"/>
      <c r="S900" s="28"/>
    </row>
    <row r="901" spans="12:19" ht="12.75" customHeight="1">
      <c r="L901" s="28"/>
      <c r="M901" s="28"/>
      <c r="N901" s="28"/>
      <c r="O901" s="28"/>
      <c r="P901" s="28"/>
      <c r="Q901" s="28"/>
      <c r="R901" s="28"/>
      <c r="S901" s="28"/>
    </row>
    <row r="902" spans="12:19" ht="12.75" customHeight="1">
      <c r="L902" s="28"/>
      <c r="M902" s="28"/>
      <c r="N902" s="28"/>
      <c r="O902" s="28"/>
      <c r="P902" s="28"/>
      <c r="Q902" s="28"/>
      <c r="R902" s="28"/>
      <c r="S902" s="28"/>
    </row>
    <row r="903" spans="12:19" ht="12.75" customHeight="1">
      <c r="L903" s="28"/>
      <c r="M903" s="28"/>
      <c r="N903" s="28"/>
      <c r="O903" s="28"/>
      <c r="P903" s="28"/>
      <c r="Q903" s="28"/>
      <c r="R903" s="28"/>
      <c r="S903" s="28"/>
    </row>
    <row r="904" spans="12:19" ht="12.75" customHeight="1">
      <c r="L904" s="28"/>
      <c r="M904" s="28"/>
      <c r="N904" s="28"/>
      <c r="O904" s="28"/>
      <c r="P904" s="28"/>
      <c r="Q904" s="28"/>
      <c r="R904" s="28"/>
      <c r="S904" s="28"/>
    </row>
    <row r="905" spans="12:19" ht="12.75" customHeight="1">
      <c r="L905" s="28"/>
      <c r="M905" s="28"/>
      <c r="N905" s="28"/>
      <c r="O905" s="28"/>
      <c r="P905" s="28"/>
      <c r="Q905" s="28"/>
      <c r="R905" s="28"/>
      <c r="S905" s="28"/>
    </row>
    <row r="906" spans="12:19" ht="12.75" customHeight="1">
      <c r="L906" s="28"/>
      <c r="M906" s="28"/>
      <c r="N906" s="28"/>
      <c r="O906" s="28"/>
      <c r="P906" s="28"/>
      <c r="Q906" s="28"/>
      <c r="R906" s="28"/>
      <c r="S906" s="28"/>
    </row>
    <row r="907" spans="12:19" ht="12.75" customHeight="1">
      <c r="L907" s="28"/>
      <c r="M907" s="28"/>
      <c r="N907" s="28"/>
      <c r="O907" s="28"/>
      <c r="P907" s="28"/>
      <c r="Q907" s="28"/>
      <c r="R907" s="28"/>
      <c r="S907" s="28"/>
    </row>
    <row r="908" spans="12:19" ht="12.75" customHeight="1">
      <c r="L908" s="28"/>
      <c r="M908" s="28"/>
      <c r="N908" s="28"/>
      <c r="O908" s="28"/>
      <c r="P908" s="28"/>
      <c r="Q908" s="28"/>
      <c r="R908" s="28"/>
      <c r="S908" s="28"/>
    </row>
    <row r="909" spans="12:19" ht="12.75" customHeight="1">
      <c r="L909" s="28"/>
      <c r="M909" s="28"/>
      <c r="N909" s="28"/>
      <c r="O909" s="28"/>
      <c r="P909" s="28"/>
      <c r="Q909" s="28"/>
      <c r="R909" s="28"/>
      <c r="S909" s="28"/>
    </row>
    <row r="910" spans="12:19" ht="12.75" customHeight="1">
      <c r="L910" s="28"/>
      <c r="M910" s="28"/>
      <c r="N910" s="28"/>
      <c r="O910" s="28"/>
      <c r="P910" s="28"/>
      <c r="Q910" s="28"/>
      <c r="R910" s="28"/>
      <c r="S910" s="28"/>
    </row>
    <row r="911" spans="12:19" ht="12.75" customHeight="1">
      <c r="L911" s="28"/>
      <c r="M911" s="28"/>
      <c r="N911" s="28"/>
      <c r="O911" s="28"/>
      <c r="P911" s="28"/>
      <c r="Q911" s="28"/>
      <c r="R911" s="28"/>
      <c r="S911" s="28"/>
    </row>
    <row r="912" spans="12:19" ht="12.75" customHeight="1">
      <c r="L912" s="28"/>
      <c r="M912" s="28"/>
      <c r="N912" s="28"/>
      <c r="O912" s="28"/>
      <c r="P912" s="28"/>
      <c r="Q912" s="28"/>
      <c r="R912" s="28"/>
      <c r="S912" s="28"/>
    </row>
    <row r="913" spans="12:19" ht="12.75" customHeight="1">
      <c r="L913" s="28"/>
      <c r="M913" s="28"/>
      <c r="N913" s="28"/>
      <c r="O913" s="28"/>
      <c r="P913" s="28"/>
      <c r="Q913" s="28"/>
      <c r="R913" s="28"/>
      <c r="S913" s="28"/>
    </row>
    <row r="914" spans="12:19" ht="12.75" customHeight="1">
      <c r="L914" s="28"/>
      <c r="M914" s="28"/>
      <c r="N914" s="28"/>
      <c r="O914" s="28"/>
      <c r="P914" s="28"/>
      <c r="Q914" s="28"/>
      <c r="R914" s="28"/>
      <c r="S914" s="28"/>
    </row>
    <row r="915" spans="12:19" ht="12.75" customHeight="1">
      <c r="L915" s="28"/>
      <c r="M915" s="28"/>
      <c r="N915" s="28"/>
      <c r="O915" s="28"/>
      <c r="P915" s="28"/>
      <c r="Q915" s="28"/>
      <c r="R915" s="28"/>
      <c r="S915" s="28"/>
    </row>
    <row r="916" spans="12:19" ht="12.75" customHeight="1">
      <c r="L916" s="28"/>
      <c r="M916" s="28"/>
      <c r="N916" s="28"/>
      <c r="O916" s="28"/>
      <c r="P916" s="28"/>
      <c r="Q916" s="28"/>
      <c r="R916" s="28"/>
      <c r="S916" s="28"/>
    </row>
    <row r="917" spans="12:19" ht="12.75" customHeight="1">
      <c r="L917" s="28"/>
      <c r="M917" s="28"/>
      <c r="N917" s="28"/>
      <c r="O917" s="28"/>
      <c r="P917" s="28"/>
      <c r="Q917" s="28"/>
      <c r="R917" s="28"/>
      <c r="S917" s="28"/>
    </row>
    <row r="918" spans="12:19" ht="12.75" customHeight="1">
      <c r="L918" s="28"/>
      <c r="M918" s="28"/>
      <c r="N918" s="28"/>
      <c r="O918" s="28"/>
      <c r="P918" s="28"/>
      <c r="Q918" s="28"/>
      <c r="R918" s="28"/>
      <c r="S918" s="28"/>
    </row>
    <row r="919" spans="12:19" ht="12.75" customHeight="1">
      <c r="L919" s="28"/>
      <c r="M919" s="28"/>
      <c r="N919" s="28"/>
      <c r="O919" s="28"/>
      <c r="P919" s="28"/>
      <c r="Q919" s="28"/>
      <c r="R919" s="28"/>
      <c r="S919" s="28"/>
    </row>
    <row r="920" spans="12:19" ht="12.75" customHeight="1">
      <c r="L920" s="28"/>
      <c r="M920" s="28"/>
      <c r="N920" s="28"/>
      <c r="O920" s="28"/>
      <c r="P920" s="28"/>
      <c r="Q920" s="28"/>
      <c r="R920" s="28"/>
      <c r="S920" s="28"/>
    </row>
    <row r="921" spans="12:19" ht="12.75" customHeight="1">
      <c r="L921" s="28"/>
      <c r="M921" s="28"/>
      <c r="N921" s="28"/>
      <c r="O921" s="28"/>
      <c r="P921" s="28"/>
      <c r="Q921" s="28"/>
      <c r="R921" s="28"/>
      <c r="S921" s="28"/>
    </row>
    <row r="922" spans="12:19" ht="12.75" customHeight="1">
      <c r="L922" s="28"/>
      <c r="M922" s="28"/>
      <c r="N922" s="28"/>
      <c r="O922" s="28"/>
      <c r="P922" s="28"/>
      <c r="Q922" s="28"/>
      <c r="R922" s="28"/>
      <c r="S922" s="28"/>
    </row>
    <row r="923" spans="12:19" ht="12.75" customHeight="1">
      <c r="L923" s="28"/>
      <c r="M923" s="28"/>
      <c r="N923" s="28"/>
      <c r="O923" s="28"/>
      <c r="P923" s="28"/>
      <c r="Q923" s="28"/>
      <c r="R923" s="28"/>
      <c r="S923" s="28"/>
    </row>
    <row r="924" spans="12:19" ht="12.75" customHeight="1">
      <c r="L924" s="28"/>
      <c r="M924" s="28"/>
      <c r="N924" s="28"/>
      <c r="O924" s="28"/>
      <c r="P924" s="28"/>
      <c r="Q924" s="28"/>
      <c r="R924" s="28"/>
      <c r="S924" s="28"/>
    </row>
    <row r="925" spans="12:19" ht="12.75" customHeight="1">
      <c r="L925" s="28"/>
      <c r="M925" s="28"/>
      <c r="N925" s="28"/>
      <c r="O925" s="28"/>
      <c r="P925" s="28"/>
      <c r="Q925" s="28"/>
      <c r="R925" s="28"/>
      <c r="S925" s="28"/>
    </row>
    <row r="926" spans="12:19" ht="12.75" customHeight="1">
      <c r="L926" s="28"/>
      <c r="M926" s="28"/>
      <c r="N926" s="28"/>
      <c r="O926" s="28"/>
      <c r="P926" s="28"/>
      <c r="Q926" s="28"/>
      <c r="R926" s="28"/>
      <c r="S926" s="28"/>
    </row>
    <row r="927" spans="12:19" ht="12.75" customHeight="1">
      <c r="L927" s="28"/>
      <c r="M927" s="28"/>
      <c r="N927" s="28"/>
      <c r="O927" s="28"/>
      <c r="P927" s="28"/>
      <c r="Q927" s="28"/>
      <c r="R927" s="28"/>
      <c r="S927" s="28"/>
    </row>
    <row r="928" spans="12:19" ht="12.75" customHeight="1">
      <c r="L928" s="28"/>
      <c r="M928" s="28"/>
      <c r="N928" s="28"/>
      <c r="O928" s="28"/>
      <c r="P928" s="28"/>
      <c r="Q928" s="28"/>
      <c r="R928" s="28"/>
      <c r="S928" s="28"/>
    </row>
    <row r="929" spans="12:19" ht="12.75" customHeight="1">
      <c r="L929" s="28"/>
      <c r="M929" s="28"/>
      <c r="N929" s="28"/>
      <c r="O929" s="28"/>
      <c r="P929" s="28"/>
      <c r="Q929" s="28"/>
      <c r="R929" s="28"/>
      <c r="S929" s="28"/>
    </row>
    <row r="930" spans="12:19" ht="12.75" customHeight="1">
      <c r="L930" s="28"/>
      <c r="M930" s="28"/>
      <c r="N930" s="28"/>
      <c r="O930" s="28"/>
      <c r="P930" s="28"/>
      <c r="Q930" s="28"/>
      <c r="R930" s="28"/>
      <c r="S930" s="28"/>
    </row>
    <row r="931" spans="12:19" ht="12.75" customHeight="1">
      <c r="L931" s="28"/>
      <c r="M931" s="28"/>
      <c r="N931" s="28"/>
      <c r="O931" s="28"/>
      <c r="P931" s="28"/>
      <c r="Q931" s="28"/>
      <c r="R931" s="28"/>
      <c r="S931" s="28"/>
    </row>
    <row r="932" spans="12:19" ht="12.75" customHeight="1">
      <c r="L932" s="28"/>
      <c r="M932" s="28"/>
      <c r="N932" s="28"/>
      <c r="O932" s="28"/>
      <c r="P932" s="28"/>
      <c r="Q932" s="28"/>
      <c r="R932" s="28"/>
      <c r="S932" s="28"/>
    </row>
    <row r="933" spans="12:19" ht="12.75" customHeight="1">
      <c r="L933" s="28"/>
      <c r="M933" s="28"/>
      <c r="N933" s="28"/>
      <c r="O933" s="28"/>
      <c r="P933" s="28"/>
      <c r="Q933" s="28"/>
      <c r="R933" s="28"/>
      <c r="S933" s="28"/>
    </row>
    <row r="934" spans="12:19" ht="12.75" customHeight="1">
      <c r="L934" s="28"/>
      <c r="M934" s="28"/>
      <c r="N934" s="28"/>
      <c r="O934" s="28"/>
      <c r="P934" s="28"/>
      <c r="Q934" s="28"/>
      <c r="R934" s="28"/>
      <c r="S934" s="28"/>
    </row>
    <row r="935" spans="12:19" ht="12.75" customHeight="1">
      <c r="L935" s="28"/>
      <c r="M935" s="28"/>
      <c r="N935" s="28"/>
      <c r="O935" s="28"/>
      <c r="P935" s="28"/>
      <c r="Q935" s="28"/>
      <c r="R935" s="28"/>
      <c r="S935" s="28"/>
    </row>
    <row r="936" spans="12:19" ht="12.75" customHeight="1">
      <c r="L936" s="28"/>
      <c r="M936" s="28"/>
      <c r="N936" s="28"/>
      <c r="O936" s="28"/>
      <c r="P936" s="28"/>
      <c r="Q936" s="28"/>
      <c r="R936" s="28"/>
      <c r="S936" s="28"/>
    </row>
    <row r="937" spans="12:19" ht="12.75" customHeight="1">
      <c r="L937" s="28"/>
      <c r="M937" s="28"/>
      <c r="N937" s="28"/>
      <c r="O937" s="28"/>
      <c r="P937" s="28"/>
      <c r="Q937" s="28"/>
      <c r="R937" s="28"/>
      <c r="S937" s="28"/>
    </row>
    <row r="938" spans="12:19" ht="12.75" customHeight="1">
      <c r="L938" s="28"/>
      <c r="M938" s="28"/>
      <c r="N938" s="28"/>
      <c r="O938" s="28"/>
      <c r="P938" s="28"/>
      <c r="Q938" s="28"/>
      <c r="R938" s="28"/>
      <c r="S938" s="28"/>
    </row>
    <row r="939" spans="12:19" ht="12.75" customHeight="1">
      <c r="L939" s="28"/>
      <c r="M939" s="28"/>
      <c r="N939" s="28"/>
      <c r="O939" s="28"/>
      <c r="P939" s="28"/>
      <c r="Q939" s="28"/>
      <c r="R939" s="28"/>
      <c r="S939" s="28"/>
    </row>
    <row r="940" spans="12:19" ht="12.75" customHeight="1">
      <c r="L940" s="28"/>
      <c r="M940" s="28"/>
      <c r="N940" s="28"/>
      <c r="O940" s="28"/>
      <c r="P940" s="28"/>
      <c r="Q940" s="28"/>
      <c r="R940" s="28"/>
      <c r="S940" s="28"/>
    </row>
    <row r="941" spans="12:19" ht="12.75" customHeight="1">
      <c r="L941" s="28"/>
      <c r="M941" s="28"/>
      <c r="N941" s="28"/>
      <c r="O941" s="28"/>
      <c r="P941" s="28"/>
      <c r="Q941" s="28"/>
      <c r="R941" s="28"/>
      <c r="S941" s="28"/>
    </row>
    <row r="942" spans="12:19" ht="12.75" customHeight="1">
      <c r="L942" s="28"/>
      <c r="M942" s="28"/>
      <c r="N942" s="28"/>
      <c r="O942" s="28"/>
      <c r="P942" s="28"/>
      <c r="Q942" s="28"/>
      <c r="R942" s="28"/>
      <c r="S942" s="28"/>
    </row>
    <row r="943" spans="12:19" ht="12.75" customHeight="1">
      <c r="L943" s="28"/>
      <c r="M943" s="28"/>
      <c r="N943" s="28"/>
      <c r="O943" s="28"/>
      <c r="P943" s="28"/>
      <c r="Q943" s="28"/>
      <c r="R943" s="28"/>
      <c r="S943" s="28"/>
    </row>
    <row r="944" spans="12:19" ht="12.75" customHeight="1">
      <c r="L944" s="28"/>
      <c r="M944" s="28"/>
      <c r="N944" s="28"/>
      <c r="O944" s="28"/>
      <c r="P944" s="28"/>
      <c r="Q944" s="28"/>
      <c r="R944" s="28"/>
      <c r="S944" s="28"/>
    </row>
    <row r="945" spans="12:19" ht="12.75" customHeight="1">
      <c r="L945" s="28"/>
      <c r="M945" s="28"/>
      <c r="N945" s="28"/>
      <c r="O945" s="28"/>
      <c r="P945" s="28"/>
      <c r="Q945" s="28"/>
      <c r="R945" s="28"/>
      <c r="S945" s="28"/>
    </row>
    <row r="946" spans="12:19" ht="12.75" customHeight="1">
      <c r="L946" s="28"/>
      <c r="M946" s="28"/>
      <c r="N946" s="28"/>
      <c r="O946" s="28"/>
      <c r="P946" s="28"/>
      <c r="Q946" s="28"/>
      <c r="R946" s="28"/>
      <c r="S946" s="28"/>
    </row>
    <row r="947" spans="12:19" ht="12.75" customHeight="1">
      <c r="L947" s="28"/>
      <c r="M947" s="28"/>
      <c r="N947" s="28"/>
      <c r="O947" s="28"/>
      <c r="P947" s="28"/>
      <c r="Q947" s="28"/>
      <c r="R947" s="28"/>
      <c r="S947" s="28"/>
    </row>
    <row r="948" spans="12:19" ht="12.75" customHeight="1">
      <c r="L948" s="28"/>
      <c r="M948" s="28"/>
      <c r="N948" s="28"/>
      <c r="O948" s="28"/>
      <c r="P948" s="28"/>
      <c r="Q948" s="28"/>
      <c r="R948" s="28"/>
      <c r="S948" s="28"/>
    </row>
    <row r="949" spans="12:19" ht="12.75" customHeight="1">
      <c r="L949" s="28"/>
      <c r="M949" s="28"/>
      <c r="N949" s="28"/>
      <c r="O949" s="28"/>
      <c r="P949" s="28"/>
      <c r="Q949" s="28"/>
      <c r="R949" s="28"/>
      <c r="S949" s="28"/>
    </row>
    <row r="950" spans="12:19" ht="12.75" customHeight="1">
      <c r="L950" s="28"/>
      <c r="M950" s="28"/>
      <c r="N950" s="28"/>
      <c r="O950" s="28"/>
      <c r="P950" s="28"/>
      <c r="Q950" s="28"/>
      <c r="R950" s="28"/>
      <c r="S950" s="28"/>
    </row>
    <row r="951" spans="12:19" ht="12.75" customHeight="1">
      <c r="L951" s="28"/>
      <c r="M951" s="28"/>
      <c r="N951" s="28"/>
      <c r="O951" s="28"/>
      <c r="P951" s="28"/>
      <c r="Q951" s="28"/>
      <c r="R951" s="28"/>
      <c r="S951" s="28"/>
    </row>
    <row r="952" spans="12:19" ht="12.75" customHeight="1">
      <c r="L952" s="28"/>
      <c r="M952" s="28"/>
      <c r="N952" s="28"/>
      <c r="O952" s="28"/>
      <c r="P952" s="28"/>
      <c r="Q952" s="28"/>
      <c r="R952" s="28"/>
      <c r="S952" s="28"/>
    </row>
    <row r="953" spans="12:19" ht="12.75" customHeight="1">
      <c r="L953" s="28"/>
      <c r="M953" s="28"/>
      <c r="N953" s="28"/>
      <c r="O953" s="28"/>
      <c r="P953" s="28"/>
      <c r="Q953" s="28"/>
      <c r="R953" s="28"/>
      <c r="S953" s="28"/>
    </row>
    <row r="954" spans="12:19" ht="12.75" customHeight="1">
      <c r="L954" s="28"/>
      <c r="M954" s="28"/>
      <c r="N954" s="28"/>
      <c r="O954" s="28"/>
      <c r="P954" s="28"/>
      <c r="Q954" s="28"/>
      <c r="R954" s="28"/>
      <c r="S954" s="28"/>
    </row>
    <row r="955" spans="12:19" ht="12.75" customHeight="1">
      <c r="L955" s="28"/>
      <c r="M955" s="28"/>
      <c r="N955" s="28"/>
      <c r="O955" s="28"/>
      <c r="P955" s="28"/>
      <c r="Q955" s="28"/>
      <c r="R955" s="28"/>
      <c r="S955" s="28"/>
    </row>
    <row r="956" spans="12:19" ht="12.75" customHeight="1">
      <c r="L956" s="28"/>
      <c r="M956" s="28"/>
      <c r="N956" s="28"/>
      <c r="O956" s="28"/>
      <c r="P956" s="28"/>
      <c r="Q956" s="28"/>
      <c r="R956" s="28"/>
      <c r="S956" s="28"/>
    </row>
    <row r="957" spans="12:19" ht="12.75" customHeight="1">
      <c r="L957" s="28"/>
      <c r="M957" s="28"/>
      <c r="N957" s="28"/>
      <c r="O957" s="28"/>
      <c r="P957" s="28"/>
      <c r="Q957" s="28"/>
      <c r="R957" s="28"/>
      <c r="S957" s="28"/>
    </row>
    <row r="958" spans="12:19" ht="12.75" customHeight="1">
      <c r="L958" s="28"/>
      <c r="M958" s="28"/>
      <c r="N958" s="28"/>
      <c r="O958" s="28"/>
      <c r="P958" s="28"/>
      <c r="Q958" s="28"/>
      <c r="R958" s="28"/>
      <c r="S958" s="28"/>
    </row>
    <row r="959" spans="12:19" ht="12.75" customHeight="1">
      <c r="L959" s="28"/>
      <c r="M959" s="28"/>
      <c r="N959" s="28"/>
      <c r="O959" s="28"/>
      <c r="P959" s="28"/>
      <c r="Q959" s="28"/>
      <c r="R959" s="28"/>
      <c r="S959" s="28"/>
    </row>
    <row r="960" spans="12:19" ht="12.75" customHeight="1">
      <c r="L960" s="28"/>
      <c r="M960" s="28"/>
      <c r="N960" s="28"/>
      <c r="O960" s="28"/>
      <c r="P960" s="28"/>
      <c r="Q960" s="28"/>
      <c r="R960" s="28"/>
      <c r="S960" s="28"/>
    </row>
    <row r="961" spans="12:19" ht="12.75" customHeight="1">
      <c r="L961" s="28"/>
      <c r="M961" s="28"/>
      <c r="N961" s="28"/>
      <c r="O961" s="28"/>
      <c r="P961" s="28"/>
      <c r="Q961" s="28"/>
      <c r="R961" s="28"/>
      <c r="S961" s="28"/>
    </row>
    <row r="962" spans="12:19" ht="12.75" customHeight="1">
      <c r="L962" s="28"/>
      <c r="M962" s="28"/>
      <c r="N962" s="28"/>
      <c r="O962" s="28"/>
      <c r="P962" s="28"/>
      <c r="Q962" s="28"/>
      <c r="R962" s="28"/>
      <c r="S962" s="28"/>
    </row>
    <row r="963" spans="12:19" ht="12.75" customHeight="1">
      <c r="L963" s="28"/>
      <c r="M963" s="28"/>
      <c r="N963" s="28"/>
      <c r="O963" s="28"/>
      <c r="P963" s="28"/>
      <c r="Q963" s="28"/>
      <c r="R963" s="28"/>
      <c r="S963" s="28"/>
    </row>
    <row r="964" spans="12:19" ht="12.75" customHeight="1">
      <c r="L964" s="28"/>
      <c r="M964" s="28"/>
      <c r="N964" s="28"/>
      <c r="O964" s="28"/>
      <c r="P964" s="28"/>
      <c r="Q964" s="28"/>
      <c r="R964" s="28"/>
      <c r="S964" s="28"/>
    </row>
    <row r="965" spans="12:19" ht="12.75" customHeight="1">
      <c r="L965" s="28"/>
      <c r="M965" s="28"/>
      <c r="N965" s="28"/>
      <c r="O965" s="28"/>
      <c r="P965" s="28"/>
      <c r="Q965" s="28"/>
      <c r="R965" s="28"/>
      <c r="S965" s="28"/>
    </row>
    <row r="966" spans="12:19" ht="12.75" customHeight="1">
      <c r="L966" s="28"/>
      <c r="M966" s="28"/>
      <c r="N966" s="28"/>
      <c r="O966" s="28"/>
      <c r="P966" s="28"/>
      <c r="Q966" s="28"/>
      <c r="R966" s="28"/>
      <c r="S966" s="28"/>
    </row>
    <row r="967" spans="12:19" ht="12.75" customHeight="1">
      <c r="L967" s="28"/>
      <c r="M967" s="28"/>
      <c r="N967" s="28"/>
      <c r="O967" s="28"/>
      <c r="P967" s="28"/>
      <c r="Q967" s="28"/>
      <c r="R967" s="28"/>
      <c r="S967" s="28"/>
    </row>
    <row r="968" spans="12:19" ht="12.75" customHeight="1">
      <c r="L968" s="28"/>
      <c r="M968" s="28"/>
      <c r="N968" s="28"/>
      <c r="O968" s="28"/>
      <c r="P968" s="28"/>
      <c r="Q968" s="28"/>
      <c r="R968" s="28"/>
      <c r="S968" s="28"/>
    </row>
    <row r="969" spans="12:19" ht="12.75" customHeight="1">
      <c r="L969" s="28"/>
      <c r="M969" s="28"/>
      <c r="N969" s="28"/>
      <c r="O969" s="28"/>
      <c r="P969" s="28"/>
      <c r="Q969" s="28"/>
      <c r="R969" s="28"/>
      <c r="S969" s="28"/>
    </row>
    <row r="970" spans="12:19" ht="12.75" customHeight="1">
      <c r="L970" s="28"/>
      <c r="M970" s="28"/>
      <c r="N970" s="28"/>
      <c r="O970" s="28"/>
      <c r="P970" s="28"/>
      <c r="Q970" s="28"/>
      <c r="R970" s="28"/>
      <c r="S970" s="28"/>
    </row>
    <row r="971" spans="12:19" ht="12.75" customHeight="1">
      <c r="L971" s="28"/>
      <c r="M971" s="28"/>
      <c r="N971" s="28"/>
      <c r="O971" s="28"/>
      <c r="P971" s="28"/>
      <c r="Q971" s="28"/>
      <c r="R971" s="28"/>
      <c r="S971" s="28"/>
    </row>
    <row r="972" spans="12:19" ht="12.75" customHeight="1">
      <c r="L972" s="28"/>
      <c r="M972" s="28"/>
      <c r="N972" s="28"/>
      <c r="O972" s="28"/>
      <c r="P972" s="28"/>
      <c r="Q972" s="28"/>
      <c r="R972" s="28"/>
      <c r="S972" s="28"/>
    </row>
    <row r="973" spans="12:19" ht="12.75" customHeight="1">
      <c r="L973" s="28"/>
      <c r="M973" s="28"/>
      <c r="N973" s="28"/>
      <c r="O973" s="28"/>
      <c r="P973" s="28"/>
      <c r="Q973" s="28"/>
      <c r="R973" s="28"/>
      <c r="S973" s="28"/>
    </row>
    <row r="974" spans="12:19" ht="12.75" customHeight="1">
      <c r="L974" s="28"/>
      <c r="M974" s="28"/>
      <c r="N974" s="28"/>
      <c r="O974" s="28"/>
      <c r="P974" s="28"/>
      <c r="Q974" s="28"/>
      <c r="R974" s="28"/>
      <c r="S974" s="28"/>
    </row>
    <row r="975" spans="12:19" ht="12.75" customHeight="1">
      <c r="L975" s="28"/>
      <c r="M975" s="28"/>
      <c r="N975" s="28"/>
      <c r="O975" s="28"/>
      <c r="P975" s="28"/>
      <c r="Q975" s="28"/>
      <c r="R975" s="28"/>
      <c r="S975" s="28"/>
    </row>
    <row r="976" spans="12:19" ht="12.75" customHeight="1">
      <c r="L976" s="28"/>
      <c r="M976" s="28"/>
      <c r="N976" s="28"/>
      <c r="O976" s="28"/>
      <c r="P976" s="28"/>
      <c r="Q976" s="28"/>
      <c r="R976" s="28"/>
      <c r="S976" s="28"/>
    </row>
    <row r="977" spans="12:19" ht="12.75" customHeight="1">
      <c r="L977" s="28"/>
      <c r="M977" s="28"/>
      <c r="N977" s="28"/>
      <c r="O977" s="28"/>
      <c r="P977" s="28"/>
      <c r="Q977" s="28"/>
      <c r="R977" s="28"/>
      <c r="S977" s="28"/>
    </row>
    <row r="978" spans="12:19" ht="12.75" customHeight="1">
      <c r="L978" s="28"/>
      <c r="M978" s="28"/>
      <c r="N978" s="28"/>
      <c r="O978" s="28"/>
      <c r="P978" s="28"/>
      <c r="Q978" s="28"/>
      <c r="R978" s="28"/>
      <c r="S978" s="28"/>
    </row>
    <row r="979" spans="12:19" ht="12.75" customHeight="1">
      <c r="L979" s="28"/>
      <c r="M979" s="28"/>
      <c r="N979" s="28"/>
      <c r="O979" s="28"/>
      <c r="P979" s="28"/>
      <c r="Q979" s="28"/>
      <c r="R979" s="28"/>
      <c r="S979" s="28"/>
    </row>
    <row r="980" spans="12:19" ht="12.75" customHeight="1">
      <c r="L980" s="28"/>
      <c r="M980" s="28"/>
      <c r="N980" s="28"/>
      <c r="O980" s="28"/>
      <c r="P980" s="28"/>
      <c r="Q980" s="28"/>
      <c r="R980" s="28"/>
      <c r="S980" s="28"/>
    </row>
    <row r="981" spans="12:19" ht="12.75" customHeight="1">
      <c r="L981" s="28"/>
      <c r="M981" s="28"/>
      <c r="N981" s="28"/>
      <c r="O981" s="28"/>
      <c r="P981" s="28"/>
      <c r="Q981" s="28"/>
      <c r="R981" s="28"/>
      <c r="S981" s="28"/>
    </row>
    <row r="982" spans="12:19" ht="12.75" customHeight="1">
      <c r="L982" s="28"/>
      <c r="M982" s="28"/>
      <c r="N982" s="28"/>
      <c r="O982" s="28"/>
      <c r="P982" s="28"/>
      <c r="Q982" s="28"/>
      <c r="R982" s="28"/>
      <c r="S982" s="28"/>
    </row>
    <row r="983" spans="12:19" ht="12.75" customHeight="1">
      <c r="L983" s="28"/>
      <c r="M983" s="28"/>
      <c r="N983" s="28"/>
      <c r="O983" s="28"/>
      <c r="P983" s="28"/>
      <c r="Q983" s="28"/>
      <c r="R983" s="28"/>
      <c r="S983" s="28"/>
    </row>
    <row r="984" spans="12:19" ht="12.75" customHeight="1">
      <c r="L984" s="28"/>
      <c r="M984" s="28"/>
      <c r="N984" s="28"/>
      <c r="O984" s="28"/>
      <c r="P984" s="28"/>
      <c r="Q984" s="28"/>
      <c r="R984" s="28"/>
      <c r="S984" s="28"/>
    </row>
    <row r="985" spans="12:19" ht="12.75" customHeight="1">
      <c r="L985" s="28"/>
      <c r="M985" s="28"/>
      <c r="N985" s="28"/>
      <c r="O985" s="28"/>
      <c r="P985" s="28"/>
      <c r="Q985" s="28"/>
      <c r="R985" s="28"/>
      <c r="S985" s="28"/>
    </row>
    <row r="986" spans="12:19" ht="12.75" customHeight="1">
      <c r="L986" s="28"/>
      <c r="M986" s="28"/>
      <c r="N986" s="28"/>
      <c r="O986" s="28"/>
      <c r="P986" s="28"/>
      <c r="Q986" s="28"/>
      <c r="R986" s="28"/>
      <c r="S986" s="28"/>
    </row>
    <row r="987" spans="12:19" ht="12.75" customHeight="1">
      <c r="L987" s="28"/>
      <c r="M987" s="28"/>
      <c r="N987" s="28"/>
      <c r="O987" s="28"/>
      <c r="P987" s="28"/>
      <c r="Q987" s="28"/>
      <c r="R987" s="28"/>
      <c r="S987" s="28"/>
    </row>
    <row r="988" spans="12:19" ht="12.75" customHeight="1">
      <c r="L988" s="28"/>
      <c r="M988" s="28"/>
      <c r="N988" s="28"/>
      <c r="O988" s="28"/>
      <c r="P988" s="28"/>
      <c r="Q988" s="28"/>
      <c r="R988" s="28"/>
      <c r="S988" s="28"/>
    </row>
    <row r="989" spans="12:19" ht="12.75" customHeight="1">
      <c r="L989" s="28"/>
      <c r="M989" s="28"/>
      <c r="N989" s="28"/>
      <c r="O989" s="28"/>
      <c r="P989" s="28"/>
      <c r="Q989" s="28"/>
      <c r="R989" s="28"/>
      <c r="S989" s="28"/>
    </row>
    <row r="990" spans="12:19" ht="12.75" customHeight="1">
      <c r="L990" s="28"/>
      <c r="M990" s="28"/>
      <c r="N990" s="28"/>
      <c r="O990" s="28"/>
      <c r="P990" s="28"/>
      <c r="Q990" s="28"/>
      <c r="R990" s="28"/>
      <c r="S990" s="28"/>
    </row>
    <row r="991" spans="12:19" ht="12.75" customHeight="1">
      <c r="L991" s="28"/>
      <c r="M991" s="28"/>
      <c r="N991" s="28"/>
      <c r="O991" s="28"/>
      <c r="P991" s="28"/>
      <c r="Q991" s="28"/>
      <c r="R991" s="28"/>
      <c r="S991" s="28"/>
    </row>
    <row r="992" spans="12:19" ht="12.75" customHeight="1">
      <c r="L992" s="28"/>
      <c r="M992" s="28"/>
      <c r="N992" s="28"/>
      <c r="O992" s="28"/>
      <c r="P992" s="28"/>
      <c r="Q992" s="28"/>
      <c r="R992" s="28"/>
      <c r="S992" s="28"/>
    </row>
    <row r="993" spans="12:19" ht="12.75" customHeight="1">
      <c r="L993" s="28"/>
      <c r="M993" s="28"/>
      <c r="N993" s="28"/>
      <c r="O993" s="28"/>
      <c r="P993" s="28"/>
      <c r="Q993" s="28"/>
      <c r="R993" s="28"/>
      <c r="S993" s="28"/>
    </row>
    <row r="994" spans="12:19" ht="12.75" customHeight="1">
      <c r="L994" s="28"/>
      <c r="M994" s="28"/>
      <c r="N994" s="28"/>
      <c r="O994" s="28"/>
      <c r="P994" s="28"/>
      <c r="Q994" s="28"/>
      <c r="R994" s="28"/>
      <c r="S994" s="28"/>
    </row>
    <row r="995" spans="12:19" ht="12.75" customHeight="1">
      <c r="L995" s="28"/>
      <c r="M995" s="28"/>
      <c r="N995" s="28"/>
      <c r="O995" s="28"/>
      <c r="P995" s="28"/>
      <c r="Q995" s="28"/>
      <c r="R995" s="28"/>
      <c r="S995" s="28"/>
    </row>
    <row r="996" spans="12:19" ht="12.75" customHeight="1">
      <c r="L996" s="28"/>
      <c r="M996" s="28"/>
      <c r="N996" s="28"/>
      <c r="O996" s="28"/>
      <c r="P996" s="28"/>
      <c r="Q996" s="28"/>
      <c r="R996" s="28"/>
      <c r="S996" s="28"/>
    </row>
    <row r="997" spans="12:19" ht="12.75" customHeight="1">
      <c r="L997" s="28"/>
      <c r="M997" s="28"/>
      <c r="N997" s="28"/>
      <c r="O997" s="28"/>
      <c r="P997" s="28"/>
      <c r="Q997" s="28"/>
      <c r="R997" s="28"/>
      <c r="S997" s="28"/>
    </row>
    <row r="998" spans="12:19" ht="12.75" customHeight="1">
      <c r="L998" s="28"/>
      <c r="M998" s="28"/>
      <c r="N998" s="28"/>
      <c r="O998" s="28"/>
      <c r="P998" s="28"/>
      <c r="Q998" s="28"/>
      <c r="R998" s="28"/>
      <c r="S998" s="28"/>
    </row>
    <row r="999" spans="12:19" ht="12.75" customHeight="1">
      <c r="L999" s="28"/>
      <c r="M999" s="28"/>
      <c r="N999" s="28"/>
      <c r="O999" s="28"/>
      <c r="P999" s="28"/>
      <c r="Q999" s="28"/>
      <c r="R999" s="28"/>
      <c r="S999" s="28"/>
    </row>
    <row r="1000" spans="12:19" ht="12.75" customHeight="1">
      <c r="L1000" s="28"/>
      <c r="M1000" s="28"/>
      <c r="N1000" s="28"/>
      <c r="O1000" s="28"/>
      <c r="P1000" s="28"/>
      <c r="Q1000" s="28"/>
      <c r="R1000" s="28"/>
      <c r="S1000" s="28"/>
    </row>
    <row r="1001" spans="12:19" ht="12.75" customHeight="1">
      <c r="L1001" s="28"/>
      <c r="M1001" s="28"/>
      <c r="N1001" s="28"/>
      <c r="O1001" s="28"/>
      <c r="P1001" s="28"/>
      <c r="Q1001" s="28"/>
      <c r="R1001" s="28"/>
      <c r="S1001" s="28"/>
    </row>
    <row r="1002" spans="12:19" ht="12.75" customHeight="1">
      <c r="L1002" s="28"/>
      <c r="M1002" s="28"/>
      <c r="N1002" s="28"/>
      <c r="O1002" s="28"/>
      <c r="P1002" s="28"/>
      <c r="Q1002" s="28"/>
      <c r="R1002" s="28"/>
      <c r="S1002" s="28"/>
    </row>
    <row r="1003" spans="12:19" ht="12.75" customHeight="1">
      <c r="L1003" s="28"/>
      <c r="M1003" s="28"/>
      <c r="N1003" s="28"/>
      <c r="O1003" s="28"/>
      <c r="P1003" s="28"/>
      <c r="Q1003" s="28"/>
      <c r="R1003" s="28"/>
      <c r="S1003" s="28"/>
    </row>
    <row r="1004" spans="12:19" ht="12.75" customHeight="1">
      <c r="L1004" s="28"/>
      <c r="M1004" s="28"/>
      <c r="N1004" s="28"/>
      <c r="O1004" s="28"/>
      <c r="P1004" s="28"/>
      <c r="Q1004" s="28"/>
      <c r="R1004" s="28"/>
      <c r="S1004" s="28"/>
    </row>
    <row r="1005" spans="12:19" ht="12.75" customHeight="1">
      <c r="L1005" s="28"/>
      <c r="M1005" s="28"/>
      <c r="N1005" s="28"/>
      <c r="O1005" s="28"/>
      <c r="P1005" s="28"/>
      <c r="Q1005" s="28"/>
      <c r="R1005" s="28"/>
      <c r="S1005" s="28"/>
    </row>
    <row r="1006" spans="12:19" ht="12.75" customHeight="1">
      <c r="L1006" s="28"/>
      <c r="M1006" s="28"/>
      <c r="N1006" s="28"/>
      <c r="O1006" s="28"/>
      <c r="P1006" s="28"/>
      <c r="Q1006" s="28"/>
      <c r="R1006" s="28"/>
      <c r="S1006" s="28"/>
    </row>
    <row r="1007" spans="12:19" ht="12.75" customHeight="1">
      <c r="L1007" s="28"/>
      <c r="M1007" s="28"/>
      <c r="N1007" s="28"/>
      <c r="O1007" s="28"/>
      <c r="P1007" s="28"/>
      <c r="Q1007" s="28"/>
      <c r="R1007" s="28"/>
      <c r="S1007" s="28"/>
    </row>
    <row r="1008" spans="12:19" ht="12.75" customHeight="1">
      <c r="L1008" s="28"/>
      <c r="M1008" s="28"/>
      <c r="N1008" s="28"/>
      <c r="O1008" s="28"/>
      <c r="P1008" s="28"/>
      <c r="Q1008" s="28"/>
      <c r="R1008" s="28"/>
      <c r="S1008" s="28"/>
    </row>
    <row r="1009" spans="12:19" ht="12.75" customHeight="1">
      <c r="L1009" s="28"/>
      <c r="M1009" s="28"/>
      <c r="N1009" s="28"/>
      <c r="O1009" s="28"/>
      <c r="P1009" s="28"/>
      <c r="Q1009" s="28"/>
      <c r="R1009" s="28"/>
      <c r="S1009" s="28"/>
    </row>
    <row r="1010" spans="12:19" ht="12.75" customHeight="1">
      <c r="L1010" s="28"/>
      <c r="M1010" s="28"/>
      <c r="N1010" s="28"/>
      <c r="O1010" s="28"/>
      <c r="P1010" s="28"/>
      <c r="Q1010" s="28"/>
      <c r="R1010" s="28"/>
      <c r="S1010" s="28"/>
    </row>
    <row r="1011" spans="12:19" ht="12.75" customHeight="1">
      <c r="L1011" s="28"/>
      <c r="M1011" s="28"/>
      <c r="N1011" s="28"/>
      <c r="O1011" s="28"/>
      <c r="P1011" s="28"/>
      <c r="Q1011" s="28"/>
      <c r="R1011" s="28"/>
      <c r="S1011" s="28"/>
    </row>
    <row r="1012" spans="12:19" ht="12.75" customHeight="1">
      <c r="L1012" s="28"/>
      <c r="M1012" s="28"/>
      <c r="N1012" s="28"/>
      <c r="O1012" s="28"/>
      <c r="P1012" s="28"/>
      <c r="Q1012" s="28"/>
      <c r="R1012" s="28"/>
      <c r="S1012" s="28"/>
    </row>
    <row r="1013" spans="12:19" ht="12.75" customHeight="1">
      <c r="L1013" s="28"/>
      <c r="M1013" s="28"/>
      <c r="N1013" s="28"/>
      <c r="O1013" s="28"/>
      <c r="P1013" s="28"/>
      <c r="Q1013" s="28"/>
      <c r="R1013" s="28"/>
      <c r="S1013" s="28"/>
    </row>
    <row r="1014" spans="12:19" ht="12.75" customHeight="1">
      <c r="L1014" s="28"/>
      <c r="M1014" s="28"/>
      <c r="N1014" s="28"/>
      <c r="O1014" s="28"/>
      <c r="P1014" s="28"/>
      <c r="Q1014" s="28"/>
      <c r="R1014" s="28"/>
      <c r="S1014" s="28"/>
    </row>
    <row r="1015" spans="12:19" ht="12.75" customHeight="1">
      <c r="L1015" s="28"/>
      <c r="M1015" s="28"/>
      <c r="N1015" s="28"/>
      <c r="O1015" s="28"/>
      <c r="P1015" s="28"/>
      <c r="Q1015" s="28"/>
      <c r="R1015" s="28"/>
      <c r="S1015" s="28"/>
    </row>
    <row r="1016" spans="12:19" ht="12.75" customHeight="1">
      <c r="L1016" s="28"/>
      <c r="M1016" s="28"/>
      <c r="N1016" s="28"/>
      <c r="O1016" s="28"/>
      <c r="P1016" s="28"/>
      <c r="Q1016" s="28"/>
      <c r="R1016" s="28"/>
      <c r="S1016" s="28"/>
    </row>
    <row r="1017" spans="12:19" ht="12.75" customHeight="1">
      <c r="L1017" s="28"/>
      <c r="M1017" s="28"/>
      <c r="N1017" s="28"/>
      <c r="O1017" s="28"/>
      <c r="P1017" s="28"/>
      <c r="Q1017" s="28"/>
      <c r="R1017" s="28"/>
      <c r="S1017" s="28"/>
    </row>
    <row r="1018" spans="12:19" ht="12.75" customHeight="1">
      <c r="L1018" s="28"/>
      <c r="M1018" s="28"/>
      <c r="N1018" s="28"/>
      <c r="O1018" s="28"/>
      <c r="P1018" s="28"/>
      <c r="Q1018" s="28"/>
      <c r="R1018" s="28"/>
      <c r="S1018" s="28"/>
    </row>
    <row r="1019" spans="12:19" ht="12.75" customHeight="1">
      <c r="L1019" s="28"/>
      <c r="M1019" s="28"/>
      <c r="N1019" s="28"/>
      <c r="O1019" s="28"/>
      <c r="P1019" s="28"/>
      <c r="Q1019" s="28"/>
      <c r="R1019" s="28"/>
      <c r="S1019" s="28"/>
    </row>
    <row r="1020" spans="12:19" ht="12.75" customHeight="1">
      <c r="L1020" s="28"/>
      <c r="M1020" s="28"/>
      <c r="N1020" s="28"/>
      <c r="O1020" s="28"/>
      <c r="P1020" s="28"/>
      <c r="Q1020" s="28"/>
      <c r="R1020" s="28"/>
      <c r="S1020" s="28"/>
    </row>
    <row r="1021" spans="12:19" ht="12.75" customHeight="1">
      <c r="L1021" s="28"/>
      <c r="M1021" s="28"/>
      <c r="N1021" s="28"/>
      <c r="O1021" s="28"/>
      <c r="P1021" s="28"/>
      <c r="Q1021" s="28"/>
      <c r="R1021" s="28"/>
      <c r="S1021" s="28"/>
    </row>
    <row r="1022" spans="12:19" ht="12.75" customHeight="1">
      <c r="L1022" s="28"/>
      <c r="M1022" s="28"/>
      <c r="N1022" s="28"/>
      <c r="O1022" s="28"/>
      <c r="P1022" s="28"/>
      <c r="Q1022" s="28"/>
      <c r="R1022" s="28"/>
      <c r="S1022" s="28"/>
    </row>
    <row r="1023" spans="12:19" ht="12.75" customHeight="1">
      <c r="L1023" s="28"/>
      <c r="M1023" s="28"/>
      <c r="N1023" s="28"/>
      <c r="O1023" s="28"/>
      <c r="P1023" s="28"/>
      <c r="Q1023" s="28"/>
      <c r="R1023" s="28"/>
      <c r="S1023" s="28"/>
    </row>
    <row r="1024" spans="12:19" ht="12.75" customHeight="1">
      <c r="L1024" s="28"/>
      <c r="M1024" s="28"/>
      <c r="N1024" s="28"/>
      <c r="O1024" s="28"/>
      <c r="P1024" s="28"/>
      <c r="Q1024" s="28"/>
      <c r="R1024" s="28"/>
      <c r="S1024" s="28"/>
    </row>
    <row r="1025" spans="12:19" ht="12.75" customHeight="1">
      <c r="L1025" s="28"/>
      <c r="M1025" s="28"/>
      <c r="N1025" s="28"/>
      <c r="O1025" s="28"/>
      <c r="P1025" s="28"/>
      <c r="Q1025" s="28"/>
      <c r="R1025" s="28"/>
      <c r="S1025" s="28"/>
    </row>
    <row r="1026" spans="12:19" ht="12.75" customHeight="1">
      <c r="L1026" s="28"/>
      <c r="M1026" s="28"/>
      <c r="N1026" s="28"/>
      <c r="O1026" s="28"/>
      <c r="P1026" s="28"/>
      <c r="Q1026" s="28"/>
      <c r="R1026" s="28"/>
      <c r="S1026" s="28"/>
    </row>
    <row r="1027" spans="12:19" ht="12.75" customHeight="1">
      <c r="L1027" s="28"/>
      <c r="M1027" s="28"/>
      <c r="N1027" s="28"/>
      <c r="O1027" s="28"/>
      <c r="P1027" s="28"/>
      <c r="Q1027" s="28"/>
      <c r="R1027" s="28"/>
      <c r="S1027" s="28"/>
    </row>
    <row r="1028" spans="12:19" ht="12.75" customHeight="1">
      <c r="L1028" s="28"/>
      <c r="M1028" s="28"/>
      <c r="N1028" s="28"/>
      <c r="O1028" s="28"/>
      <c r="P1028" s="28"/>
      <c r="Q1028" s="28"/>
      <c r="R1028" s="28"/>
      <c r="S1028" s="28"/>
    </row>
    <row r="1029" spans="12:19" ht="12.75" customHeight="1">
      <c r="L1029" s="28"/>
      <c r="M1029" s="28"/>
      <c r="N1029" s="28"/>
      <c r="O1029" s="28"/>
      <c r="P1029" s="28"/>
      <c r="Q1029" s="28"/>
      <c r="R1029" s="28"/>
      <c r="S1029" s="28"/>
    </row>
    <row r="1030" spans="12:19" ht="12.75" customHeight="1">
      <c r="L1030" s="28"/>
      <c r="M1030" s="28"/>
      <c r="N1030" s="28"/>
      <c r="O1030" s="28"/>
      <c r="P1030" s="28"/>
      <c r="Q1030" s="28"/>
      <c r="R1030" s="28"/>
      <c r="S1030" s="28"/>
    </row>
    <row r="1031" spans="12:19" ht="12.75" customHeight="1">
      <c r="L1031" s="28"/>
      <c r="M1031" s="28"/>
      <c r="N1031" s="28"/>
      <c r="O1031" s="28"/>
      <c r="P1031" s="28"/>
      <c r="Q1031" s="28"/>
      <c r="R1031" s="28"/>
      <c r="S1031" s="28"/>
    </row>
    <row r="1032" spans="12:19" ht="12.75" customHeight="1">
      <c r="L1032" s="28"/>
      <c r="M1032" s="28"/>
      <c r="N1032" s="28"/>
      <c r="O1032" s="28"/>
      <c r="P1032" s="28"/>
      <c r="Q1032" s="28"/>
      <c r="R1032" s="28"/>
      <c r="S1032" s="28"/>
    </row>
    <row r="1033" spans="12:19" ht="12.75" customHeight="1">
      <c r="L1033" s="28"/>
      <c r="M1033" s="28"/>
      <c r="N1033" s="28"/>
      <c r="O1033" s="28"/>
      <c r="P1033" s="28"/>
      <c r="Q1033" s="28"/>
      <c r="R1033" s="28"/>
      <c r="S1033" s="28"/>
    </row>
    <row r="1034" spans="12:19" ht="12.75" customHeight="1">
      <c r="L1034" s="28"/>
      <c r="M1034" s="28"/>
      <c r="N1034" s="28"/>
      <c r="O1034" s="28"/>
      <c r="P1034" s="28"/>
      <c r="Q1034" s="28"/>
      <c r="R1034" s="28"/>
      <c r="S1034" s="28"/>
    </row>
    <row r="1035" spans="12:19" ht="12.75" customHeight="1">
      <c r="L1035" s="28"/>
      <c r="M1035" s="28"/>
      <c r="N1035" s="28"/>
      <c r="O1035" s="28"/>
      <c r="P1035" s="28"/>
      <c r="Q1035" s="28"/>
      <c r="R1035" s="28"/>
      <c r="S1035" s="28"/>
    </row>
    <row r="1036" spans="12:19" ht="12.75" customHeight="1">
      <c r="L1036" s="28"/>
      <c r="M1036" s="28"/>
      <c r="N1036" s="28"/>
      <c r="O1036" s="28"/>
      <c r="P1036" s="28"/>
      <c r="Q1036" s="28"/>
      <c r="R1036" s="28"/>
      <c r="S1036" s="28"/>
    </row>
    <row r="1037" spans="12:19" ht="12.75" customHeight="1">
      <c r="L1037" s="28"/>
      <c r="M1037" s="28"/>
      <c r="N1037" s="28"/>
      <c r="O1037" s="28"/>
      <c r="P1037" s="28"/>
      <c r="Q1037" s="28"/>
      <c r="R1037" s="28"/>
      <c r="S1037" s="28"/>
    </row>
    <row r="1038" spans="12:19" ht="12.75" customHeight="1">
      <c r="L1038" s="28"/>
      <c r="M1038" s="28"/>
      <c r="N1038" s="28"/>
      <c r="O1038" s="28"/>
      <c r="P1038" s="28"/>
      <c r="Q1038" s="28"/>
      <c r="R1038" s="28"/>
      <c r="S1038" s="28"/>
    </row>
    <row r="1039" spans="12:19" ht="12.75" customHeight="1">
      <c r="L1039" s="28"/>
      <c r="M1039" s="28"/>
      <c r="N1039" s="28"/>
      <c r="O1039" s="28"/>
      <c r="P1039" s="28"/>
      <c r="Q1039" s="28"/>
      <c r="R1039" s="28"/>
      <c r="S1039" s="28"/>
    </row>
    <row r="1040" spans="12:19" ht="12.75" customHeight="1">
      <c r="L1040" s="28"/>
      <c r="M1040" s="28"/>
      <c r="N1040" s="28"/>
      <c r="O1040" s="28"/>
      <c r="P1040" s="28"/>
      <c r="Q1040" s="28"/>
      <c r="R1040" s="28"/>
      <c r="S1040" s="28"/>
    </row>
    <row r="1041" spans="12:19" ht="12.75" customHeight="1">
      <c r="L1041" s="28"/>
      <c r="M1041" s="28"/>
      <c r="N1041" s="28"/>
      <c r="O1041" s="28"/>
      <c r="P1041" s="28"/>
      <c r="Q1041" s="28"/>
      <c r="R1041" s="28"/>
      <c r="S1041" s="28"/>
    </row>
    <row r="1042" spans="12:19" ht="12.75" customHeight="1">
      <c r="L1042" s="28"/>
      <c r="M1042" s="28"/>
      <c r="N1042" s="28"/>
      <c r="O1042" s="28"/>
      <c r="P1042" s="28"/>
      <c r="Q1042" s="28"/>
      <c r="R1042" s="28"/>
      <c r="S1042" s="28"/>
    </row>
    <row r="1043" spans="12:19" ht="12.75" customHeight="1">
      <c r="L1043" s="28"/>
      <c r="M1043" s="28"/>
      <c r="N1043" s="28"/>
      <c r="O1043" s="28"/>
      <c r="P1043" s="28"/>
      <c r="Q1043" s="28"/>
      <c r="R1043" s="28"/>
      <c r="S1043" s="28"/>
    </row>
    <row r="1044" spans="12:19" ht="12.75" customHeight="1">
      <c r="L1044" s="28"/>
      <c r="M1044" s="28"/>
      <c r="N1044" s="28"/>
      <c r="O1044" s="28"/>
      <c r="P1044" s="28"/>
      <c r="Q1044" s="28"/>
      <c r="R1044" s="28"/>
      <c r="S1044" s="28"/>
    </row>
    <row r="1045" spans="12:19" ht="12.75" customHeight="1">
      <c r="L1045" s="28"/>
      <c r="M1045" s="28"/>
      <c r="N1045" s="28"/>
      <c r="O1045" s="28"/>
      <c r="P1045" s="28"/>
      <c r="Q1045" s="28"/>
      <c r="R1045" s="28"/>
      <c r="S1045" s="28"/>
    </row>
    <row r="1046" spans="12:19" ht="12.75" customHeight="1">
      <c r="L1046" s="28"/>
      <c r="M1046" s="28"/>
      <c r="N1046" s="28"/>
      <c r="O1046" s="28"/>
      <c r="P1046" s="28"/>
      <c r="Q1046" s="28"/>
      <c r="R1046" s="28"/>
      <c r="S1046" s="28"/>
    </row>
    <row r="1047" spans="12:19" ht="12.75" customHeight="1">
      <c r="L1047" s="28"/>
      <c r="M1047" s="28"/>
      <c r="N1047" s="28"/>
      <c r="O1047" s="28"/>
      <c r="P1047" s="28"/>
      <c r="Q1047" s="28"/>
      <c r="R1047" s="28"/>
      <c r="S1047" s="28"/>
    </row>
    <row r="1048" spans="12:19" ht="12.75" customHeight="1">
      <c r="L1048" s="28"/>
      <c r="M1048" s="28"/>
      <c r="N1048" s="28"/>
      <c r="O1048" s="28"/>
      <c r="P1048" s="28"/>
      <c r="Q1048" s="28"/>
      <c r="R1048" s="28"/>
      <c r="S1048" s="28"/>
    </row>
    <row r="1049" spans="12:19" ht="12.75" customHeight="1">
      <c r="L1049" s="28"/>
      <c r="M1049" s="28"/>
      <c r="N1049" s="28"/>
      <c r="O1049" s="28"/>
      <c r="P1049" s="28"/>
      <c r="Q1049" s="28"/>
      <c r="R1049" s="28"/>
      <c r="S1049" s="28"/>
    </row>
    <row r="1050" spans="12:19" ht="12.75" customHeight="1">
      <c r="L1050" s="28"/>
      <c r="M1050" s="28"/>
      <c r="N1050" s="28"/>
      <c r="O1050" s="28"/>
      <c r="P1050" s="28"/>
      <c r="Q1050" s="28"/>
      <c r="R1050" s="28"/>
      <c r="S1050" s="28"/>
    </row>
    <row r="1051" spans="12:19" ht="12.75" customHeight="1">
      <c r="L1051" s="28"/>
      <c r="M1051" s="28"/>
      <c r="N1051" s="28"/>
      <c r="O1051" s="28"/>
      <c r="P1051" s="28"/>
      <c r="Q1051" s="28"/>
      <c r="R1051" s="28"/>
      <c r="S1051" s="28"/>
    </row>
    <row r="1052" spans="12:19" ht="12.75" customHeight="1">
      <c r="L1052" s="28"/>
      <c r="M1052" s="28"/>
      <c r="N1052" s="28"/>
      <c r="O1052" s="28"/>
      <c r="P1052" s="28"/>
      <c r="Q1052" s="28"/>
      <c r="R1052" s="28"/>
      <c r="S1052" s="28"/>
    </row>
    <row r="1053" spans="12:19" ht="12.75" customHeight="1">
      <c r="L1053" s="28"/>
      <c r="M1053" s="28"/>
      <c r="N1053" s="28"/>
      <c r="O1053" s="28"/>
      <c r="P1053" s="28"/>
      <c r="Q1053" s="28"/>
      <c r="R1053" s="28"/>
      <c r="S1053" s="28"/>
    </row>
    <row r="1054" spans="12:19" ht="12.75" customHeight="1">
      <c r="L1054" s="28"/>
      <c r="M1054" s="28"/>
      <c r="N1054" s="28"/>
      <c r="O1054" s="28"/>
      <c r="P1054" s="28"/>
      <c r="Q1054" s="28"/>
      <c r="R1054" s="28"/>
      <c r="S1054" s="28"/>
    </row>
    <row r="1055" spans="12:19" ht="12.75" customHeight="1">
      <c r="L1055" s="28"/>
      <c r="M1055" s="28"/>
      <c r="N1055" s="28"/>
      <c r="O1055" s="28"/>
      <c r="P1055" s="28"/>
      <c r="Q1055" s="28"/>
      <c r="R1055" s="28"/>
      <c r="S1055" s="28"/>
    </row>
    <row r="1056" spans="12:19" ht="12.75" customHeight="1">
      <c r="L1056" s="28"/>
      <c r="M1056" s="28"/>
      <c r="N1056" s="28"/>
      <c r="O1056" s="28"/>
      <c r="P1056" s="28"/>
      <c r="Q1056" s="28"/>
      <c r="R1056" s="28"/>
      <c r="S1056" s="28"/>
    </row>
    <row r="1057" spans="12:19" ht="12.75" customHeight="1">
      <c r="L1057" s="28"/>
      <c r="M1057" s="28"/>
      <c r="N1057" s="28"/>
      <c r="O1057" s="28"/>
      <c r="P1057" s="28"/>
      <c r="Q1057" s="28"/>
      <c r="R1057" s="28"/>
      <c r="S1057" s="28"/>
    </row>
    <row r="1058" spans="12:19" ht="12.75" customHeight="1">
      <c r="L1058" s="28"/>
      <c r="M1058" s="28"/>
      <c r="N1058" s="28"/>
      <c r="O1058" s="28"/>
      <c r="P1058" s="28"/>
      <c r="Q1058" s="28"/>
      <c r="R1058" s="28"/>
      <c r="S1058" s="28"/>
    </row>
    <row r="1059" spans="12:19" ht="12.75" customHeight="1">
      <c r="L1059" s="28"/>
      <c r="M1059" s="28"/>
      <c r="N1059" s="28"/>
      <c r="O1059" s="28"/>
      <c r="P1059" s="28"/>
      <c r="Q1059" s="28"/>
      <c r="R1059" s="28"/>
      <c r="S1059" s="28"/>
    </row>
    <row r="1060" spans="12:19" ht="12.75" customHeight="1">
      <c r="L1060" s="28"/>
      <c r="M1060" s="28"/>
      <c r="N1060" s="28"/>
      <c r="O1060" s="28"/>
      <c r="P1060" s="28"/>
      <c r="Q1060" s="28"/>
      <c r="R1060" s="28"/>
      <c r="S1060" s="28"/>
    </row>
    <row r="1061" spans="12:19" ht="12.75" customHeight="1">
      <c r="L1061" s="28"/>
      <c r="M1061" s="28"/>
      <c r="N1061" s="28"/>
      <c r="O1061" s="28"/>
      <c r="P1061" s="28"/>
      <c r="Q1061" s="28"/>
      <c r="R1061" s="28"/>
      <c r="S1061" s="28"/>
    </row>
    <row r="1062" spans="12:19" ht="12.75" customHeight="1">
      <c r="L1062" s="28"/>
      <c r="M1062" s="28"/>
      <c r="N1062" s="28"/>
      <c r="O1062" s="28"/>
      <c r="P1062" s="28"/>
      <c r="Q1062" s="28"/>
      <c r="R1062" s="28"/>
      <c r="S1062" s="28"/>
    </row>
    <row r="1063" spans="12:19" ht="12.75" customHeight="1">
      <c r="L1063" s="28"/>
      <c r="M1063" s="28"/>
      <c r="N1063" s="28"/>
      <c r="O1063" s="28"/>
      <c r="P1063" s="28"/>
      <c r="Q1063" s="28"/>
      <c r="R1063" s="28"/>
      <c r="S1063" s="28"/>
    </row>
    <row r="1064" spans="12:19" ht="12.75" customHeight="1">
      <c r="L1064" s="28"/>
      <c r="M1064" s="28"/>
      <c r="N1064" s="28"/>
      <c r="O1064" s="28"/>
      <c r="P1064" s="28"/>
      <c r="Q1064" s="28"/>
      <c r="R1064" s="28"/>
      <c r="S1064" s="28"/>
    </row>
    <row r="1065" spans="12:19" ht="12.75" customHeight="1">
      <c r="L1065" s="28"/>
      <c r="M1065" s="28"/>
      <c r="N1065" s="28"/>
      <c r="O1065" s="28"/>
      <c r="P1065" s="28"/>
      <c r="Q1065" s="28"/>
      <c r="R1065" s="28"/>
      <c r="S1065" s="28"/>
    </row>
    <row r="1066" spans="12:19" ht="12.75" customHeight="1">
      <c r="L1066" s="28"/>
      <c r="M1066" s="28"/>
      <c r="N1066" s="28"/>
      <c r="O1066" s="28"/>
      <c r="P1066" s="28"/>
      <c r="Q1066" s="28"/>
      <c r="R1066" s="28"/>
      <c r="S1066" s="28"/>
    </row>
    <row r="1067" spans="12:19" ht="12.75" customHeight="1">
      <c r="L1067" s="28"/>
      <c r="M1067" s="28"/>
      <c r="N1067" s="28"/>
      <c r="O1067" s="28"/>
      <c r="P1067" s="28"/>
      <c r="Q1067" s="28"/>
      <c r="R1067" s="28"/>
      <c r="S1067" s="28"/>
    </row>
    <row r="1068" spans="12:19" ht="12.75" customHeight="1">
      <c r="L1068" s="28"/>
      <c r="M1068" s="28"/>
      <c r="N1068" s="28"/>
      <c r="O1068" s="28"/>
      <c r="P1068" s="28"/>
      <c r="Q1068" s="28"/>
      <c r="R1068" s="28"/>
      <c r="S1068" s="28"/>
    </row>
    <row r="1069" spans="12:19" ht="12.75" customHeight="1">
      <c r="L1069" s="28"/>
      <c r="M1069" s="28"/>
      <c r="N1069" s="28"/>
      <c r="O1069" s="28"/>
      <c r="P1069" s="28"/>
      <c r="Q1069" s="28"/>
      <c r="R1069" s="28"/>
      <c r="S1069" s="28"/>
    </row>
    <row r="1070" spans="12:19" ht="12.75" customHeight="1">
      <c r="L1070" s="28"/>
      <c r="M1070" s="28"/>
      <c r="N1070" s="28"/>
      <c r="O1070" s="28"/>
      <c r="P1070" s="28"/>
      <c r="Q1070" s="28"/>
      <c r="R1070" s="28"/>
      <c r="S1070" s="28"/>
    </row>
    <row r="1071" spans="12:19" ht="12.75" customHeight="1">
      <c r="L1071" s="28"/>
      <c r="M1071" s="28"/>
      <c r="N1071" s="28"/>
      <c r="O1071" s="28"/>
      <c r="P1071" s="28"/>
      <c r="Q1071" s="28"/>
      <c r="R1071" s="28"/>
      <c r="S1071" s="28"/>
    </row>
    <row r="1072" spans="12:19" ht="12.75" customHeight="1">
      <c r="L1072" s="28"/>
      <c r="M1072" s="28"/>
      <c r="N1072" s="28"/>
      <c r="O1072" s="28"/>
      <c r="P1072" s="28"/>
      <c r="Q1072" s="28"/>
      <c r="R1072" s="28"/>
      <c r="S1072" s="28"/>
    </row>
    <row r="1073" spans="12:19" ht="12.75" customHeight="1">
      <c r="L1073" s="28"/>
      <c r="M1073" s="28"/>
      <c r="N1073" s="28"/>
      <c r="O1073" s="28"/>
      <c r="P1073" s="28"/>
      <c r="Q1073" s="28"/>
      <c r="R1073" s="28"/>
      <c r="S1073" s="28"/>
    </row>
    <row r="1074" spans="12:19" ht="12.75" customHeight="1">
      <c r="L1074" s="28"/>
      <c r="M1074" s="28"/>
      <c r="N1074" s="28"/>
      <c r="O1074" s="28"/>
      <c r="P1074" s="28"/>
      <c r="Q1074" s="28"/>
      <c r="R1074" s="28"/>
      <c r="S1074" s="28"/>
    </row>
    <row r="1075" spans="12:19" ht="12.75" customHeight="1">
      <c r="L1075" s="28"/>
      <c r="M1075" s="28"/>
      <c r="N1075" s="28"/>
      <c r="O1075" s="28"/>
      <c r="P1075" s="28"/>
      <c r="Q1075" s="28"/>
      <c r="R1075" s="28"/>
      <c r="S1075" s="28"/>
    </row>
    <row r="1076" spans="12:19" ht="12.75" customHeight="1">
      <c r="L1076" s="28"/>
      <c r="M1076" s="28"/>
      <c r="N1076" s="28"/>
      <c r="O1076" s="28"/>
      <c r="P1076" s="28"/>
      <c r="Q1076" s="28"/>
      <c r="R1076" s="28"/>
      <c r="S1076" s="28"/>
    </row>
    <row r="1077" spans="12:19" ht="12.75" customHeight="1">
      <c r="L1077" s="28"/>
      <c r="M1077" s="28"/>
      <c r="N1077" s="28"/>
      <c r="O1077" s="28"/>
      <c r="P1077" s="28"/>
      <c r="Q1077" s="28"/>
      <c r="R1077" s="28"/>
      <c r="S1077" s="28"/>
    </row>
    <row r="1078" spans="12:19" ht="12.75" customHeight="1">
      <c r="L1078" s="28"/>
      <c r="M1078" s="28"/>
      <c r="N1078" s="28"/>
      <c r="O1078" s="28"/>
      <c r="P1078" s="28"/>
      <c r="Q1078" s="28"/>
      <c r="R1078" s="28"/>
      <c r="S1078" s="28"/>
    </row>
    <row r="1079" spans="12:19" ht="12.75" customHeight="1">
      <c r="L1079" s="28"/>
      <c r="M1079" s="28"/>
      <c r="N1079" s="28"/>
      <c r="O1079" s="28"/>
      <c r="P1079" s="28"/>
      <c r="Q1079" s="28"/>
      <c r="R1079" s="28"/>
      <c r="S1079" s="28"/>
    </row>
    <row r="1080" spans="12:19" ht="12.75" customHeight="1">
      <c r="L1080" s="28"/>
      <c r="M1080" s="28"/>
      <c r="N1080" s="28"/>
      <c r="O1080" s="28"/>
      <c r="P1080" s="28"/>
      <c r="Q1080" s="28"/>
      <c r="R1080" s="28"/>
      <c r="S1080" s="28"/>
    </row>
    <row r="1081" spans="12:19" ht="12.75" customHeight="1">
      <c r="L1081" s="28"/>
      <c r="M1081" s="28"/>
      <c r="N1081" s="28"/>
      <c r="O1081" s="28"/>
      <c r="P1081" s="28"/>
      <c r="Q1081" s="28"/>
      <c r="R1081" s="28"/>
      <c r="S1081" s="28"/>
    </row>
    <row r="1082" spans="12:19" ht="12.75" customHeight="1">
      <c r="L1082" s="28"/>
      <c r="M1082" s="28"/>
      <c r="N1082" s="28"/>
      <c r="O1082" s="28"/>
      <c r="P1082" s="28"/>
      <c r="Q1082" s="28"/>
      <c r="R1082" s="28"/>
      <c r="S1082" s="28"/>
    </row>
    <row r="1083" spans="12:19" ht="12.75" customHeight="1">
      <c r="L1083" s="28"/>
      <c r="M1083" s="28"/>
      <c r="N1083" s="28"/>
      <c r="O1083" s="28"/>
      <c r="P1083" s="28"/>
      <c r="Q1083" s="28"/>
      <c r="R1083" s="28"/>
      <c r="S1083" s="28"/>
    </row>
    <row r="1084" spans="12:19" ht="12.75" customHeight="1">
      <c r="L1084" s="28"/>
      <c r="M1084" s="28"/>
      <c r="N1084" s="28"/>
      <c r="O1084" s="28"/>
      <c r="P1084" s="28"/>
      <c r="Q1084" s="28"/>
      <c r="R1084" s="28"/>
      <c r="S1084" s="28"/>
    </row>
    <row r="1085" spans="12:19" ht="12.75" customHeight="1">
      <c r="L1085" s="28"/>
      <c r="M1085" s="28"/>
      <c r="N1085" s="28"/>
      <c r="O1085" s="28"/>
      <c r="P1085" s="28"/>
      <c r="Q1085" s="28"/>
      <c r="R1085" s="28"/>
      <c r="S1085" s="28"/>
    </row>
    <row r="1086" spans="12:19" ht="12.75" customHeight="1">
      <c r="L1086" s="28"/>
      <c r="M1086" s="28"/>
      <c r="N1086" s="28"/>
      <c r="O1086" s="28"/>
      <c r="P1086" s="28"/>
      <c r="Q1086" s="28"/>
      <c r="R1086" s="28"/>
      <c r="S1086" s="28"/>
    </row>
    <row r="1087" spans="12:19" ht="12.75" customHeight="1">
      <c r="L1087" s="28"/>
      <c r="M1087" s="28"/>
      <c r="N1087" s="28"/>
      <c r="O1087" s="28"/>
      <c r="P1087" s="28"/>
      <c r="Q1087" s="28"/>
      <c r="R1087" s="28"/>
      <c r="S1087" s="28"/>
    </row>
    <row r="1088" spans="12:19" ht="12.75" customHeight="1">
      <c r="L1088" s="28"/>
      <c r="M1088" s="28"/>
      <c r="N1088" s="28"/>
      <c r="O1088" s="28"/>
      <c r="P1088" s="28"/>
      <c r="Q1088" s="28"/>
      <c r="R1088" s="28"/>
      <c r="S1088" s="28"/>
    </row>
    <row r="1089" spans="12:19" ht="12.75" customHeight="1">
      <c r="L1089" s="28"/>
      <c r="M1089" s="28"/>
      <c r="N1089" s="28"/>
      <c r="O1089" s="28"/>
      <c r="P1089" s="28"/>
      <c r="Q1089" s="28"/>
      <c r="R1089" s="28"/>
      <c r="S1089" s="28"/>
    </row>
    <row r="1090" spans="12:19" ht="12.75" customHeight="1">
      <c r="L1090" s="28"/>
      <c r="M1090" s="28"/>
      <c r="N1090" s="28"/>
      <c r="O1090" s="28"/>
      <c r="P1090" s="28"/>
      <c r="Q1090" s="28"/>
      <c r="R1090" s="28"/>
      <c r="S1090" s="28"/>
    </row>
    <row r="1091" spans="12:19" ht="12.75" customHeight="1">
      <c r="L1091" s="28"/>
      <c r="M1091" s="28"/>
      <c r="N1091" s="28"/>
      <c r="O1091" s="28"/>
      <c r="P1091" s="28"/>
      <c r="Q1091" s="28"/>
      <c r="R1091" s="28"/>
      <c r="S1091" s="28"/>
    </row>
    <row r="1092" spans="12:19" ht="12.75" customHeight="1">
      <c r="L1092" s="28"/>
      <c r="M1092" s="28"/>
      <c r="N1092" s="28"/>
      <c r="O1092" s="28"/>
      <c r="P1092" s="28"/>
      <c r="Q1092" s="28"/>
      <c r="R1092" s="28"/>
      <c r="S1092" s="28"/>
    </row>
    <row r="1093" spans="12:19" ht="12.75" customHeight="1">
      <c r="L1093" s="28"/>
      <c r="M1093" s="28"/>
      <c r="N1093" s="28"/>
      <c r="O1093" s="28"/>
      <c r="P1093" s="28"/>
      <c r="Q1093" s="28"/>
      <c r="R1093" s="28"/>
      <c r="S1093" s="28"/>
    </row>
    <row r="1094" spans="12:19" ht="12.75" customHeight="1">
      <c r="L1094" s="28"/>
      <c r="M1094" s="28"/>
      <c r="N1094" s="28"/>
      <c r="O1094" s="28"/>
      <c r="P1094" s="28"/>
      <c r="Q1094" s="28"/>
      <c r="R1094" s="28"/>
      <c r="S1094" s="28"/>
    </row>
    <row r="1095" spans="12:19" ht="12.75" customHeight="1">
      <c r="L1095" s="28"/>
      <c r="M1095" s="28"/>
      <c r="N1095" s="28"/>
      <c r="O1095" s="28"/>
      <c r="P1095" s="28"/>
      <c r="Q1095" s="28"/>
      <c r="R1095" s="28"/>
      <c r="S1095" s="28"/>
    </row>
    <row r="1096" spans="12:19" ht="12.75" customHeight="1">
      <c r="L1096" s="28"/>
      <c r="M1096" s="28"/>
      <c r="N1096" s="28"/>
      <c r="O1096" s="28"/>
      <c r="P1096" s="28"/>
      <c r="Q1096" s="28"/>
      <c r="R1096" s="28"/>
      <c r="S1096" s="28"/>
    </row>
    <row r="1097" spans="12:19" ht="12.75" customHeight="1">
      <c r="L1097" s="28"/>
      <c r="M1097" s="28"/>
      <c r="N1097" s="28"/>
      <c r="O1097" s="28"/>
      <c r="P1097" s="28"/>
      <c r="Q1097" s="28"/>
      <c r="R1097" s="28"/>
      <c r="S1097" s="28"/>
    </row>
    <row r="1098" spans="12:19" ht="12.75" customHeight="1">
      <c r="L1098" s="28"/>
      <c r="M1098" s="28"/>
      <c r="N1098" s="28"/>
      <c r="O1098" s="28"/>
      <c r="P1098" s="28"/>
      <c r="Q1098" s="28"/>
      <c r="R1098" s="28"/>
      <c r="S1098" s="28"/>
    </row>
    <row r="1099" spans="12:19" ht="12.75" customHeight="1">
      <c r="L1099" s="28"/>
      <c r="M1099" s="28"/>
      <c r="N1099" s="28"/>
      <c r="O1099" s="28"/>
      <c r="P1099" s="28"/>
      <c r="Q1099" s="28"/>
      <c r="R1099" s="28"/>
      <c r="S1099" s="28"/>
    </row>
    <row r="1100" spans="12:19" ht="12.75" customHeight="1">
      <c r="L1100" s="28"/>
      <c r="M1100" s="28"/>
      <c r="N1100" s="28"/>
      <c r="O1100" s="28"/>
      <c r="P1100" s="28"/>
      <c r="Q1100" s="28"/>
      <c r="R1100" s="28"/>
      <c r="S1100" s="28"/>
    </row>
    <row r="1101" spans="12:19" ht="12.75" customHeight="1">
      <c r="L1101" s="28"/>
      <c r="M1101" s="28"/>
      <c r="N1101" s="28"/>
      <c r="O1101" s="28"/>
      <c r="P1101" s="28"/>
      <c r="Q1101" s="28"/>
      <c r="R1101" s="28"/>
      <c r="S1101" s="28"/>
    </row>
    <row r="1102" spans="12:19" ht="12.75" customHeight="1">
      <c r="L1102" s="28"/>
      <c r="M1102" s="28"/>
      <c r="N1102" s="28"/>
      <c r="O1102" s="28"/>
      <c r="P1102" s="28"/>
      <c r="Q1102" s="28"/>
      <c r="R1102" s="28"/>
      <c r="S1102" s="28"/>
    </row>
    <row r="1103" spans="12:19" ht="12.75" customHeight="1">
      <c r="L1103" s="28"/>
      <c r="M1103" s="28"/>
      <c r="N1103" s="28"/>
      <c r="O1103" s="28"/>
      <c r="P1103" s="28"/>
      <c r="Q1103" s="28"/>
      <c r="R1103" s="28"/>
      <c r="S1103" s="28"/>
    </row>
    <row r="1104" spans="12:19" ht="12.75" customHeight="1">
      <c r="L1104" s="28"/>
      <c r="M1104" s="28"/>
      <c r="N1104" s="28"/>
      <c r="O1104" s="28"/>
      <c r="P1104" s="28"/>
      <c r="Q1104" s="28"/>
      <c r="R1104" s="28"/>
      <c r="S1104" s="28"/>
    </row>
    <row r="1105" spans="12:19" ht="12.75" customHeight="1">
      <c r="L1105" s="28"/>
      <c r="M1105" s="28"/>
      <c r="N1105" s="28"/>
      <c r="O1105" s="28"/>
      <c r="P1105" s="28"/>
      <c r="Q1105" s="28"/>
      <c r="R1105" s="28"/>
      <c r="S1105" s="28"/>
    </row>
    <row r="1106" spans="12:19" ht="12.75" customHeight="1">
      <c r="L1106" s="28"/>
      <c r="M1106" s="28"/>
      <c r="N1106" s="28"/>
      <c r="O1106" s="28"/>
      <c r="P1106" s="28"/>
      <c r="Q1106" s="28"/>
      <c r="R1106" s="28"/>
      <c r="S1106" s="28"/>
    </row>
    <row r="1107" spans="12:19" ht="12.75" customHeight="1">
      <c r="L1107" s="28"/>
      <c r="M1107" s="28"/>
      <c r="N1107" s="28"/>
      <c r="O1107" s="28"/>
      <c r="P1107" s="28"/>
      <c r="Q1107" s="28"/>
      <c r="R1107" s="28"/>
      <c r="S1107" s="28"/>
    </row>
    <row r="1108" spans="12:19" ht="12.75" customHeight="1">
      <c r="L1108" s="28"/>
      <c r="M1108" s="28"/>
      <c r="N1108" s="28"/>
      <c r="O1108" s="28"/>
      <c r="P1108" s="28"/>
      <c r="Q1108" s="28"/>
      <c r="R1108" s="28"/>
      <c r="S1108" s="28"/>
    </row>
    <row r="1109" spans="12:19" ht="12.75" customHeight="1">
      <c r="L1109" s="28"/>
      <c r="M1109" s="28"/>
      <c r="N1109" s="28"/>
      <c r="O1109" s="28"/>
      <c r="P1109" s="28"/>
      <c r="Q1109" s="28"/>
      <c r="R1109" s="28"/>
      <c r="S1109" s="28"/>
    </row>
    <row r="1110" spans="12:19" ht="12.75" customHeight="1">
      <c r="L1110" s="28"/>
      <c r="M1110" s="28"/>
      <c r="N1110" s="28"/>
      <c r="O1110" s="28"/>
      <c r="P1110" s="28"/>
      <c r="Q1110" s="28"/>
      <c r="R1110" s="28"/>
      <c r="S1110" s="28"/>
    </row>
    <row r="1111" spans="12:19" ht="12.75" customHeight="1">
      <c r="L1111" s="28"/>
      <c r="M1111" s="28"/>
      <c r="N1111" s="28"/>
      <c r="O1111" s="28"/>
      <c r="P1111" s="28"/>
      <c r="Q1111" s="28"/>
      <c r="R1111" s="28"/>
      <c r="S1111" s="28"/>
    </row>
    <row r="1112" spans="12:19" ht="12.75" customHeight="1">
      <c r="L1112" s="28"/>
      <c r="M1112" s="28"/>
      <c r="N1112" s="28"/>
      <c r="O1112" s="28"/>
      <c r="P1112" s="28"/>
      <c r="Q1112" s="28"/>
      <c r="R1112" s="28"/>
      <c r="S1112" s="28"/>
    </row>
    <row r="1113" spans="12:19" ht="12.75" customHeight="1">
      <c r="L1113" s="28"/>
      <c r="M1113" s="28"/>
      <c r="N1113" s="28"/>
      <c r="O1113" s="28"/>
      <c r="P1113" s="28"/>
      <c r="Q1113" s="28"/>
      <c r="R1113" s="28"/>
      <c r="S1113" s="28"/>
    </row>
    <row r="1114" spans="12:19" ht="12.75" customHeight="1">
      <c r="L1114" s="28"/>
      <c r="M1114" s="28"/>
      <c r="N1114" s="28"/>
      <c r="O1114" s="28"/>
      <c r="P1114" s="28"/>
      <c r="Q1114" s="28"/>
      <c r="R1114" s="28"/>
      <c r="S1114" s="28"/>
    </row>
    <row r="1115" spans="12:19" ht="12.75" customHeight="1">
      <c r="L1115" s="28"/>
      <c r="M1115" s="28"/>
      <c r="N1115" s="28"/>
      <c r="O1115" s="28"/>
      <c r="P1115" s="28"/>
      <c r="Q1115" s="28"/>
      <c r="R1115" s="28"/>
      <c r="S1115" s="28"/>
    </row>
    <row r="1116" spans="12:19" ht="12.75" customHeight="1">
      <c r="L1116" s="28"/>
      <c r="M1116" s="28"/>
      <c r="N1116" s="28"/>
      <c r="O1116" s="28"/>
      <c r="P1116" s="28"/>
      <c r="Q1116" s="28"/>
      <c r="R1116" s="28"/>
      <c r="S1116" s="28"/>
    </row>
    <row r="1117" spans="12:19" ht="12.75" customHeight="1">
      <c r="L1117" s="28"/>
      <c r="M1117" s="28"/>
      <c r="N1117" s="28"/>
      <c r="O1117" s="28"/>
      <c r="P1117" s="28"/>
      <c r="Q1117" s="28"/>
      <c r="R1117" s="28"/>
      <c r="S1117" s="28"/>
    </row>
    <row r="1118" spans="12:19" ht="12.75" customHeight="1">
      <c r="L1118" s="28"/>
      <c r="M1118" s="28"/>
      <c r="N1118" s="28"/>
      <c r="O1118" s="28"/>
      <c r="P1118" s="28"/>
      <c r="Q1118" s="28"/>
      <c r="R1118" s="28"/>
      <c r="S1118" s="28"/>
    </row>
    <row r="1119" spans="12:19" ht="12.75" customHeight="1">
      <c r="L1119" s="28"/>
      <c r="M1119" s="28"/>
      <c r="N1119" s="28"/>
      <c r="O1119" s="28"/>
      <c r="P1119" s="28"/>
      <c r="Q1119" s="28"/>
      <c r="R1119" s="28"/>
      <c r="S1119" s="28"/>
    </row>
    <row r="1120" spans="12:19" ht="12.75" customHeight="1">
      <c r="L1120" s="28"/>
      <c r="M1120" s="28"/>
      <c r="N1120" s="28"/>
      <c r="O1120" s="28"/>
      <c r="P1120" s="28"/>
      <c r="Q1120" s="28"/>
      <c r="R1120" s="28"/>
      <c r="S1120" s="28"/>
    </row>
    <row r="1121" spans="12:19" ht="12.75" customHeight="1">
      <c r="L1121" s="28"/>
      <c r="M1121" s="28"/>
      <c r="N1121" s="28"/>
      <c r="O1121" s="28"/>
      <c r="P1121" s="28"/>
      <c r="Q1121" s="28"/>
      <c r="R1121" s="28"/>
      <c r="S1121" s="28"/>
    </row>
    <row r="1122" spans="12:19" ht="12.75" customHeight="1">
      <c r="L1122" s="28"/>
      <c r="M1122" s="28"/>
      <c r="N1122" s="28"/>
      <c r="O1122" s="28"/>
      <c r="P1122" s="28"/>
      <c r="Q1122" s="28"/>
      <c r="R1122" s="28"/>
      <c r="S1122" s="28"/>
    </row>
    <row r="1123" spans="12:19" ht="12.75" customHeight="1">
      <c r="L1123" s="28"/>
      <c r="M1123" s="28"/>
      <c r="N1123" s="28"/>
      <c r="O1123" s="28"/>
      <c r="P1123" s="28"/>
      <c r="Q1123" s="28"/>
      <c r="R1123" s="28"/>
      <c r="S1123" s="28"/>
    </row>
    <row r="1124" spans="12:19" ht="12.75" customHeight="1">
      <c r="L1124" s="28"/>
      <c r="M1124" s="28"/>
      <c r="N1124" s="28"/>
      <c r="O1124" s="28"/>
      <c r="P1124" s="28"/>
      <c r="Q1124" s="28"/>
      <c r="R1124" s="28"/>
      <c r="S1124" s="28"/>
    </row>
    <row r="1125" spans="12:19" ht="12.75" customHeight="1">
      <c r="L1125" s="28"/>
      <c r="M1125" s="28"/>
      <c r="N1125" s="28"/>
      <c r="O1125" s="28"/>
      <c r="P1125" s="28"/>
      <c r="Q1125" s="28"/>
      <c r="R1125" s="28"/>
      <c r="S1125" s="28"/>
    </row>
    <row r="1126" spans="12:19" ht="12.75" customHeight="1">
      <c r="L1126" s="28"/>
      <c r="M1126" s="28"/>
      <c r="N1126" s="28"/>
      <c r="O1126" s="28"/>
      <c r="P1126" s="28"/>
      <c r="Q1126" s="28"/>
      <c r="R1126" s="28"/>
      <c r="S1126" s="28"/>
    </row>
    <row r="1127" spans="12:19" ht="12.75" customHeight="1">
      <c r="L1127" s="28"/>
      <c r="M1127" s="28"/>
      <c r="N1127" s="28"/>
      <c r="O1127" s="28"/>
      <c r="P1127" s="28"/>
      <c r="Q1127" s="28"/>
      <c r="R1127" s="28"/>
      <c r="S1127" s="28"/>
    </row>
    <row r="1128" spans="12:19" ht="12.75" customHeight="1">
      <c r="L1128" s="28"/>
      <c r="M1128" s="28"/>
      <c r="N1128" s="28"/>
      <c r="O1128" s="28"/>
      <c r="P1128" s="28"/>
      <c r="Q1128" s="28"/>
      <c r="R1128" s="28"/>
      <c r="S1128" s="28"/>
    </row>
    <row r="1129" spans="12:19" ht="12.75" customHeight="1">
      <c r="L1129" s="28"/>
      <c r="M1129" s="28"/>
      <c r="N1129" s="28"/>
      <c r="O1129" s="28"/>
      <c r="P1129" s="28"/>
      <c r="Q1129" s="28"/>
      <c r="R1129" s="28"/>
      <c r="S1129" s="28"/>
    </row>
    <row r="1130" spans="12:19" ht="12.75" customHeight="1">
      <c r="L1130" s="28"/>
      <c r="M1130" s="28"/>
      <c r="N1130" s="28"/>
      <c r="O1130" s="28"/>
      <c r="P1130" s="28"/>
      <c r="Q1130" s="28"/>
      <c r="R1130" s="28"/>
      <c r="S1130" s="28"/>
    </row>
    <row r="1131" spans="12:19" ht="12.75" customHeight="1">
      <c r="L1131" s="28"/>
      <c r="M1131" s="28"/>
      <c r="N1131" s="28"/>
      <c r="O1131" s="28"/>
      <c r="P1131" s="28"/>
      <c r="Q1131" s="28"/>
      <c r="R1131" s="28"/>
      <c r="S1131" s="28"/>
    </row>
    <row r="1132" spans="12:19" ht="12.75" customHeight="1">
      <c r="L1132" s="28"/>
      <c r="M1132" s="28"/>
      <c r="N1132" s="28"/>
      <c r="O1132" s="28"/>
      <c r="P1132" s="28"/>
      <c r="Q1132" s="28"/>
      <c r="R1132" s="28"/>
      <c r="S1132" s="28"/>
    </row>
    <row r="1133" spans="12:19" ht="12.75" customHeight="1">
      <c r="L1133" s="28"/>
      <c r="M1133" s="28"/>
      <c r="N1133" s="28"/>
      <c r="O1133" s="28"/>
      <c r="P1133" s="28"/>
      <c r="Q1133" s="28"/>
      <c r="R1133" s="28"/>
      <c r="S1133" s="28"/>
    </row>
    <row r="1134" spans="12:19" ht="12.75" customHeight="1">
      <c r="L1134" s="28"/>
      <c r="M1134" s="28"/>
      <c r="N1134" s="28"/>
      <c r="O1134" s="28"/>
      <c r="P1134" s="28"/>
      <c r="Q1134" s="28"/>
      <c r="R1134" s="28"/>
      <c r="S1134" s="28"/>
    </row>
    <row r="1135" spans="12:19" ht="12.75" customHeight="1">
      <c r="L1135" s="28"/>
      <c r="M1135" s="28"/>
      <c r="N1135" s="28"/>
      <c r="O1135" s="28"/>
      <c r="P1135" s="28"/>
      <c r="Q1135" s="28"/>
      <c r="R1135" s="28"/>
      <c r="S1135" s="28"/>
    </row>
    <row r="1136" spans="12:19" ht="12.75" customHeight="1">
      <c r="L1136" s="28"/>
      <c r="M1136" s="28"/>
      <c r="N1136" s="28"/>
      <c r="O1136" s="28"/>
      <c r="P1136" s="28"/>
      <c r="Q1136" s="28"/>
      <c r="R1136" s="28"/>
      <c r="S1136" s="28"/>
    </row>
    <row r="1137" spans="12:19" ht="12.75" customHeight="1">
      <c r="L1137" s="28"/>
      <c r="M1137" s="28"/>
      <c r="N1137" s="28"/>
      <c r="O1137" s="28"/>
      <c r="P1137" s="28"/>
      <c r="Q1137" s="28"/>
      <c r="R1137" s="28"/>
      <c r="S1137" s="28"/>
    </row>
    <row r="1138" spans="12:19" ht="12.75" customHeight="1">
      <c r="L1138" s="28"/>
      <c r="M1138" s="28"/>
      <c r="N1138" s="28"/>
      <c r="O1138" s="28"/>
      <c r="P1138" s="28"/>
      <c r="Q1138" s="28"/>
      <c r="R1138" s="28"/>
      <c r="S1138" s="28"/>
    </row>
    <row r="1139" spans="12:19" ht="12.75" customHeight="1">
      <c r="L1139" s="28"/>
      <c r="M1139" s="28"/>
      <c r="N1139" s="28"/>
      <c r="O1139" s="28"/>
      <c r="P1139" s="28"/>
      <c r="Q1139" s="28"/>
      <c r="R1139" s="28"/>
      <c r="S1139" s="28"/>
    </row>
    <row r="1140" spans="12:19" ht="12.75" customHeight="1">
      <c r="L1140" s="28"/>
      <c r="M1140" s="28"/>
      <c r="N1140" s="28"/>
      <c r="O1140" s="28"/>
      <c r="P1140" s="28"/>
      <c r="Q1140" s="28"/>
      <c r="R1140" s="28"/>
      <c r="S1140" s="28"/>
    </row>
    <row r="1141" spans="12:19" ht="12.75" customHeight="1">
      <c r="L1141" s="28"/>
      <c r="M1141" s="28"/>
      <c r="N1141" s="28"/>
      <c r="O1141" s="28"/>
      <c r="P1141" s="28"/>
      <c r="Q1141" s="28"/>
      <c r="R1141" s="28"/>
      <c r="S1141" s="28"/>
    </row>
    <row r="1142" spans="12:19" ht="12.75" customHeight="1">
      <c r="L1142" s="28"/>
      <c r="M1142" s="28"/>
      <c r="N1142" s="28"/>
      <c r="O1142" s="28"/>
      <c r="P1142" s="28"/>
      <c r="Q1142" s="28"/>
      <c r="R1142" s="28"/>
      <c r="S1142" s="28"/>
    </row>
    <row r="1143" spans="12:19" ht="12.75" customHeight="1">
      <c r="L1143" s="28"/>
      <c r="M1143" s="28"/>
      <c r="N1143" s="28"/>
      <c r="O1143" s="28"/>
      <c r="P1143" s="28"/>
      <c r="Q1143" s="28"/>
      <c r="R1143" s="28"/>
      <c r="S1143" s="28"/>
    </row>
    <row r="1144" spans="12:19" ht="12.75" customHeight="1">
      <c r="L1144" s="28"/>
      <c r="M1144" s="28"/>
      <c r="N1144" s="28"/>
      <c r="O1144" s="28"/>
      <c r="P1144" s="28"/>
      <c r="Q1144" s="28"/>
      <c r="R1144" s="28"/>
      <c r="S1144" s="28"/>
    </row>
    <row r="1145" spans="12:19" ht="12.75" customHeight="1">
      <c r="L1145" s="28"/>
      <c r="M1145" s="28"/>
      <c r="N1145" s="28"/>
      <c r="O1145" s="28"/>
      <c r="P1145" s="28"/>
      <c r="Q1145" s="28"/>
      <c r="R1145" s="28"/>
      <c r="S1145" s="28"/>
    </row>
    <row r="1146" spans="12:19" ht="12.75" customHeight="1">
      <c r="L1146" s="28"/>
      <c r="M1146" s="28"/>
      <c r="N1146" s="28"/>
      <c r="O1146" s="28"/>
      <c r="P1146" s="28"/>
      <c r="Q1146" s="28"/>
      <c r="R1146" s="28"/>
      <c r="S1146" s="28"/>
    </row>
    <row r="1147" spans="12:19" ht="12.75" customHeight="1">
      <c r="L1147" s="28"/>
      <c r="M1147" s="28"/>
      <c r="N1147" s="28"/>
      <c r="O1147" s="28"/>
      <c r="P1147" s="28"/>
      <c r="Q1147" s="28"/>
      <c r="R1147" s="28"/>
      <c r="S1147" s="28"/>
    </row>
    <row r="1148" spans="12:19" ht="12.75" customHeight="1">
      <c r="L1148" s="28"/>
      <c r="M1148" s="28"/>
      <c r="N1148" s="28"/>
      <c r="O1148" s="28"/>
      <c r="P1148" s="28"/>
      <c r="Q1148" s="28"/>
      <c r="R1148" s="28"/>
      <c r="S1148" s="28"/>
    </row>
    <row r="1149" spans="12:19" ht="12.75" customHeight="1">
      <c r="L1149" s="28"/>
      <c r="M1149" s="28"/>
      <c r="N1149" s="28"/>
      <c r="O1149" s="28"/>
      <c r="P1149" s="28"/>
      <c r="Q1149" s="28"/>
      <c r="R1149" s="28"/>
      <c r="S1149" s="28"/>
    </row>
    <row r="1150" spans="12:19" ht="12.75" customHeight="1">
      <c r="L1150" s="28"/>
      <c r="M1150" s="28"/>
      <c r="N1150" s="28"/>
      <c r="O1150" s="28"/>
      <c r="P1150" s="28"/>
      <c r="Q1150" s="28"/>
      <c r="R1150" s="28"/>
      <c r="S1150" s="28"/>
    </row>
    <row r="1151" spans="12:19" ht="12.75" customHeight="1">
      <c r="L1151" s="28"/>
      <c r="M1151" s="28"/>
      <c r="N1151" s="28"/>
      <c r="O1151" s="28"/>
      <c r="P1151" s="28"/>
      <c r="Q1151" s="28"/>
      <c r="R1151" s="28"/>
      <c r="S1151" s="28"/>
    </row>
    <row r="1152" spans="12:19" ht="12.75" customHeight="1">
      <c r="L1152" s="28"/>
      <c r="M1152" s="28"/>
      <c r="N1152" s="28"/>
      <c r="O1152" s="28"/>
      <c r="P1152" s="28"/>
      <c r="Q1152" s="28"/>
      <c r="R1152" s="28"/>
      <c r="S1152" s="28"/>
    </row>
    <row r="1153" spans="12:19" ht="12.75" customHeight="1">
      <c r="L1153" s="28"/>
      <c r="M1153" s="28"/>
      <c r="N1153" s="28"/>
      <c r="O1153" s="28"/>
      <c r="P1153" s="28"/>
      <c r="Q1153" s="28"/>
      <c r="R1153" s="28"/>
      <c r="S1153" s="28"/>
    </row>
    <row r="1154" spans="12:19" ht="12.75" customHeight="1">
      <c r="L1154" s="28"/>
      <c r="M1154" s="28"/>
      <c r="N1154" s="28"/>
      <c r="O1154" s="28"/>
      <c r="P1154" s="28"/>
      <c r="Q1154" s="28"/>
      <c r="R1154" s="28"/>
      <c r="S1154" s="28"/>
    </row>
    <row r="1155" spans="12:19" ht="12.75" customHeight="1">
      <c r="L1155" s="28"/>
      <c r="M1155" s="28"/>
      <c r="N1155" s="28"/>
      <c r="O1155" s="28"/>
      <c r="P1155" s="28"/>
      <c r="Q1155" s="28"/>
      <c r="R1155" s="28"/>
      <c r="S1155" s="28"/>
    </row>
    <row r="1156" spans="12:19" ht="12.75" customHeight="1">
      <c r="L1156" s="28"/>
      <c r="M1156" s="28"/>
      <c r="N1156" s="28"/>
      <c r="O1156" s="28"/>
      <c r="P1156" s="28"/>
      <c r="Q1156" s="28"/>
      <c r="R1156" s="28"/>
      <c r="S1156" s="28"/>
    </row>
    <row r="1157" spans="12:19" ht="12.75" customHeight="1">
      <c r="L1157" s="28"/>
      <c r="M1157" s="28"/>
      <c r="N1157" s="28"/>
      <c r="O1157" s="28"/>
      <c r="P1157" s="28"/>
      <c r="Q1157" s="28"/>
      <c r="R1157" s="28"/>
      <c r="S1157" s="28"/>
    </row>
    <row r="1158" spans="12:19" ht="12.75" customHeight="1">
      <c r="L1158" s="28"/>
      <c r="M1158" s="28"/>
      <c r="N1158" s="28"/>
      <c r="O1158" s="28"/>
      <c r="P1158" s="28"/>
      <c r="Q1158" s="28"/>
      <c r="R1158" s="28"/>
      <c r="S1158" s="28"/>
    </row>
    <row r="1159" spans="12:19" ht="12.75" customHeight="1">
      <c r="L1159" s="28"/>
      <c r="M1159" s="28"/>
      <c r="N1159" s="28"/>
      <c r="O1159" s="28"/>
      <c r="P1159" s="28"/>
      <c r="Q1159" s="28"/>
      <c r="R1159" s="28"/>
      <c r="S1159" s="28"/>
    </row>
    <row r="1160" spans="12:19" ht="12.75" customHeight="1">
      <c r="L1160" s="28"/>
      <c r="M1160" s="28"/>
      <c r="N1160" s="28"/>
      <c r="O1160" s="28"/>
      <c r="P1160" s="28"/>
      <c r="Q1160" s="28"/>
      <c r="R1160" s="28"/>
      <c r="S1160" s="28"/>
    </row>
    <row r="1161" spans="12:19" ht="12.75" customHeight="1">
      <c r="L1161" s="28"/>
      <c r="M1161" s="28"/>
      <c r="N1161" s="28"/>
      <c r="O1161" s="28"/>
      <c r="P1161" s="28"/>
      <c r="Q1161" s="28"/>
      <c r="R1161" s="28"/>
      <c r="S1161" s="28"/>
    </row>
    <row r="1162" spans="12:19" ht="12.75" customHeight="1">
      <c r="L1162" s="28"/>
      <c r="M1162" s="28"/>
      <c r="N1162" s="28"/>
      <c r="O1162" s="28"/>
      <c r="P1162" s="28"/>
      <c r="Q1162" s="28"/>
      <c r="R1162" s="28"/>
      <c r="S1162" s="28"/>
    </row>
    <row r="1163" spans="12:19" ht="12.75" customHeight="1">
      <c r="L1163" s="28"/>
      <c r="M1163" s="28"/>
      <c r="N1163" s="28"/>
      <c r="O1163" s="28"/>
      <c r="P1163" s="28"/>
      <c r="Q1163" s="28"/>
      <c r="R1163" s="28"/>
      <c r="S1163" s="28"/>
    </row>
    <row r="1164" spans="12:19" ht="12.75" customHeight="1">
      <c r="L1164" s="28"/>
      <c r="M1164" s="28"/>
      <c r="N1164" s="28"/>
      <c r="O1164" s="28"/>
      <c r="P1164" s="28"/>
      <c r="Q1164" s="28"/>
      <c r="R1164" s="28"/>
      <c r="S1164" s="28"/>
    </row>
    <row r="1165" spans="12:19" ht="12.75" customHeight="1">
      <c r="L1165" s="28"/>
      <c r="M1165" s="28"/>
      <c r="N1165" s="28"/>
      <c r="O1165" s="28"/>
      <c r="P1165" s="28"/>
      <c r="Q1165" s="28"/>
      <c r="R1165" s="28"/>
      <c r="S1165" s="28"/>
    </row>
    <row r="1166" spans="12:19" ht="12.75" customHeight="1">
      <c r="L1166" s="28"/>
      <c r="M1166" s="28"/>
      <c r="N1166" s="28"/>
      <c r="O1166" s="28"/>
      <c r="P1166" s="28"/>
      <c r="Q1166" s="28"/>
      <c r="R1166" s="28"/>
      <c r="S1166" s="28"/>
    </row>
    <row r="1167" spans="12:19" ht="12.75" customHeight="1">
      <c r="L1167" s="28"/>
      <c r="M1167" s="28"/>
      <c r="N1167" s="28"/>
      <c r="O1167" s="28"/>
      <c r="P1167" s="28"/>
      <c r="Q1167" s="28"/>
      <c r="R1167" s="28"/>
      <c r="S1167" s="28"/>
    </row>
    <row r="1168" spans="12:19" ht="12.75" customHeight="1">
      <c r="L1168" s="28"/>
      <c r="M1168" s="28"/>
      <c r="N1168" s="28"/>
      <c r="O1168" s="28"/>
      <c r="P1168" s="28"/>
      <c r="Q1168" s="28"/>
      <c r="R1168" s="28"/>
      <c r="S1168" s="28"/>
    </row>
    <row r="1169" spans="12:19" ht="12.75" customHeight="1">
      <c r="L1169" s="28"/>
      <c r="M1169" s="28"/>
      <c r="N1169" s="28"/>
      <c r="O1169" s="28"/>
      <c r="P1169" s="28"/>
      <c r="Q1169" s="28"/>
      <c r="R1169" s="28"/>
      <c r="S1169" s="28"/>
    </row>
    <row r="1170" spans="12:19" ht="12.75" customHeight="1">
      <c r="L1170" s="28"/>
      <c r="M1170" s="28"/>
      <c r="N1170" s="28"/>
      <c r="O1170" s="28"/>
      <c r="P1170" s="28"/>
      <c r="Q1170" s="28"/>
      <c r="R1170" s="28"/>
      <c r="S1170" s="28"/>
    </row>
    <row r="1171" spans="12:19" ht="12.75" customHeight="1">
      <c r="L1171" s="28"/>
      <c r="M1171" s="28"/>
      <c r="N1171" s="28"/>
      <c r="O1171" s="28"/>
      <c r="P1171" s="28"/>
      <c r="Q1171" s="28"/>
      <c r="R1171" s="28"/>
      <c r="S1171" s="28"/>
    </row>
    <row r="1172" spans="12:19" ht="12.75" customHeight="1">
      <c r="L1172" s="28"/>
      <c r="M1172" s="28"/>
      <c r="N1172" s="28"/>
      <c r="O1172" s="28"/>
      <c r="P1172" s="28"/>
      <c r="Q1172" s="28"/>
      <c r="R1172" s="28"/>
      <c r="S1172" s="28"/>
    </row>
    <row r="1173" spans="12:19" ht="12.75" customHeight="1">
      <c r="L1173" s="28"/>
      <c r="M1173" s="28"/>
      <c r="N1173" s="28"/>
      <c r="O1173" s="28"/>
      <c r="P1173" s="28"/>
      <c r="Q1173" s="28"/>
      <c r="R1173" s="28"/>
      <c r="S1173" s="28"/>
    </row>
    <row r="1174" spans="12:19" ht="12.75" customHeight="1">
      <c r="L1174" s="28"/>
      <c r="M1174" s="28"/>
      <c r="N1174" s="28"/>
      <c r="O1174" s="28"/>
      <c r="P1174" s="28"/>
      <c r="Q1174" s="28"/>
      <c r="R1174" s="28"/>
      <c r="S1174" s="28"/>
    </row>
    <row r="1175" spans="12:19" ht="12.75" customHeight="1">
      <c r="L1175" s="28"/>
      <c r="M1175" s="28"/>
      <c r="N1175" s="28"/>
      <c r="O1175" s="28"/>
      <c r="P1175" s="28"/>
      <c r="Q1175" s="28"/>
      <c r="R1175" s="28"/>
      <c r="S1175" s="28"/>
    </row>
    <row r="1176" spans="12:19" ht="12.75" customHeight="1">
      <c r="L1176" s="28"/>
      <c r="M1176" s="28"/>
      <c r="N1176" s="28"/>
      <c r="O1176" s="28"/>
      <c r="P1176" s="28"/>
      <c r="Q1176" s="28"/>
      <c r="R1176" s="28"/>
      <c r="S1176" s="28"/>
    </row>
    <row r="1177" spans="12:19" ht="12.75" customHeight="1">
      <c r="L1177" s="28"/>
      <c r="M1177" s="28"/>
      <c r="N1177" s="28"/>
      <c r="O1177" s="28"/>
      <c r="P1177" s="28"/>
      <c r="Q1177" s="28"/>
      <c r="R1177" s="28"/>
      <c r="S1177" s="28"/>
    </row>
    <row r="1178" spans="12:19" ht="12.75" customHeight="1">
      <c r="L1178" s="28"/>
      <c r="M1178" s="28"/>
      <c r="N1178" s="28"/>
      <c r="O1178" s="28"/>
      <c r="P1178" s="28"/>
      <c r="Q1178" s="28"/>
      <c r="R1178" s="28"/>
      <c r="S1178" s="28"/>
    </row>
    <row r="1179" spans="12:19" ht="12.75" customHeight="1">
      <c r="L1179" s="28"/>
      <c r="M1179" s="28"/>
      <c r="N1179" s="28"/>
      <c r="O1179" s="28"/>
      <c r="P1179" s="28"/>
      <c r="Q1179" s="28"/>
      <c r="R1179" s="28"/>
      <c r="S1179" s="28"/>
    </row>
    <row r="1180" spans="12:19" ht="12.75" customHeight="1">
      <c r="L1180" s="28"/>
      <c r="M1180" s="28"/>
      <c r="N1180" s="28"/>
      <c r="O1180" s="28"/>
      <c r="P1180" s="28"/>
      <c r="Q1180" s="28"/>
      <c r="R1180" s="28"/>
      <c r="S1180" s="28"/>
    </row>
    <row r="1181" spans="12:19" ht="12.75" customHeight="1">
      <c r="L1181" s="28"/>
      <c r="M1181" s="28"/>
      <c r="N1181" s="28"/>
      <c r="O1181" s="28"/>
      <c r="P1181" s="28"/>
      <c r="Q1181" s="28"/>
      <c r="R1181" s="28"/>
      <c r="S1181" s="28"/>
    </row>
    <row r="1182" spans="12:19" ht="12.75" customHeight="1">
      <c r="L1182" s="28"/>
      <c r="M1182" s="28"/>
      <c r="N1182" s="28"/>
      <c r="O1182" s="28"/>
      <c r="P1182" s="28"/>
      <c r="Q1182" s="28"/>
      <c r="R1182" s="28"/>
      <c r="S1182" s="28"/>
    </row>
    <row r="1183" spans="12:19" ht="12.75" customHeight="1">
      <c r="L1183" s="28"/>
      <c r="M1183" s="28"/>
      <c r="N1183" s="28"/>
      <c r="O1183" s="28"/>
      <c r="P1183" s="28"/>
      <c r="Q1183" s="28"/>
      <c r="R1183" s="28"/>
      <c r="S1183" s="28"/>
    </row>
    <row r="1184" spans="12:19" ht="12.75" customHeight="1">
      <c r="L1184" s="28"/>
      <c r="M1184" s="28"/>
      <c r="N1184" s="28"/>
      <c r="O1184" s="28"/>
      <c r="P1184" s="28"/>
      <c r="Q1184" s="28"/>
      <c r="R1184" s="28"/>
      <c r="S1184" s="28"/>
    </row>
    <row r="1185" spans="12:19" ht="12.75" customHeight="1">
      <c r="L1185" s="28"/>
      <c r="M1185" s="28"/>
      <c r="N1185" s="28"/>
      <c r="O1185" s="28"/>
      <c r="P1185" s="28"/>
      <c r="Q1185" s="28"/>
      <c r="R1185" s="28"/>
      <c r="S1185" s="28"/>
    </row>
    <row r="1186" spans="12:19" ht="12.75" customHeight="1">
      <c r="L1186" s="28"/>
      <c r="M1186" s="28"/>
      <c r="N1186" s="28"/>
      <c r="O1186" s="28"/>
      <c r="P1186" s="28"/>
      <c r="Q1186" s="28"/>
      <c r="R1186" s="28"/>
      <c r="S1186" s="28"/>
    </row>
    <row r="1187" spans="12:19" ht="12.75" customHeight="1">
      <c r="L1187" s="28"/>
      <c r="M1187" s="28"/>
      <c r="N1187" s="28"/>
      <c r="O1187" s="28"/>
      <c r="P1187" s="28"/>
      <c r="Q1187" s="28"/>
      <c r="R1187" s="28"/>
      <c r="S1187" s="28"/>
    </row>
    <row r="1188" spans="12:19" ht="12.75" customHeight="1">
      <c r="L1188" s="28"/>
      <c r="M1188" s="28"/>
      <c r="N1188" s="28"/>
      <c r="O1188" s="28"/>
      <c r="P1188" s="28"/>
      <c r="Q1188" s="28"/>
      <c r="R1188" s="28"/>
      <c r="S1188" s="28"/>
    </row>
    <row r="1189" spans="12:19" ht="12.75" customHeight="1">
      <c r="L1189" s="28"/>
      <c r="M1189" s="28"/>
      <c r="N1189" s="28"/>
      <c r="O1189" s="28"/>
      <c r="P1189" s="28"/>
      <c r="Q1189" s="28"/>
      <c r="R1189" s="28"/>
      <c r="S1189" s="28"/>
    </row>
    <row r="1190" spans="12:19" ht="12.75" customHeight="1">
      <c r="L1190" s="28"/>
      <c r="M1190" s="28"/>
      <c r="N1190" s="28"/>
      <c r="O1190" s="28"/>
      <c r="P1190" s="28"/>
      <c r="Q1190" s="28"/>
      <c r="R1190" s="28"/>
      <c r="S1190" s="28"/>
    </row>
    <row r="1191" spans="12:19" ht="12.75" customHeight="1">
      <c r="L1191" s="28"/>
      <c r="M1191" s="28"/>
      <c r="N1191" s="28"/>
      <c r="O1191" s="28"/>
      <c r="P1191" s="28"/>
      <c r="Q1191" s="28"/>
      <c r="R1191" s="28"/>
      <c r="S1191" s="28"/>
    </row>
    <row r="1192" spans="12:19" ht="12.75" customHeight="1">
      <c r="L1192" s="28"/>
      <c r="M1192" s="28"/>
      <c r="N1192" s="28"/>
      <c r="O1192" s="28"/>
      <c r="P1192" s="28"/>
      <c r="Q1192" s="28"/>
      <c r="R1192" s="28"/>
      <c r="S1192" s="28"/>
    </row>
    <row r="1193" spans="12:19" ht="12.75" customHeight="1">
      <c r="L1193" s="28"/>
      <c r="M1193" s="28"/>
      <c r="N1193" s="28"/>
      <c r="O1193" s="28"/>
      <c r="P1193" s="28"/>
      <c r="Q1193" s="28"/>
      <c r="R1193" s="28"/>
      <c r="S1193" s="28"/>
    </row>
  </sheetData>
  <autoFilter ref="T1:T1193" xr:uid="{AC56DDBE-F218-457A-8705-4DBA2E077083}"/>
  <mergeCells count="55">
    <mergeCell ref="B53:K53"/>
    <mergeCell ref="L53:O53"/>
    <mergeCell ref="P53:S53"/>
    <mergeCell ref="T53:T54"/>
    <mergeCell ref="A58:K58"/>
    <mergeCell ref="B41:K41"/>
    <mergeCell ref="L41:O41"/>
    <mergeCell ref="P41:S41"/>
    <mergeCell ref="T41:T42"/>
    <mergeCell ref="A46:K46"/>
    <mergeCell ref="J1:K1"/>
    <mergeCell ref="B3:K3"/>
    <mergeCell ref="L3:O3"/>
    <mergeCell ref="P3:S3"/>
    <mergeCell ref="T3:T4"/>
    <mergeCell ref="A10:K10"/>
    <mergeCell ref="B12:K12"/>
    <mergeCell ref="L12:O12"/>
    <mergeCell ref="P12:S12"/>
    <mergeCell ref="T12:T13"/>
    <mergeCell ref="L29:O29"/>
    <mergeCell ref="P29:S29"/>
    <mergeCell ref="T29:T30"/>
    <mergeCell ref="A15:K15"/>
    <mergeCell ref="A11:T11"/>
    <mergeCell ref="B17:K17"/>
    <mergeCell ref="L17:O17"/>
    <mergeCell ref="P17:S17"/>
    <mergeCell ref="T17:T18"/>
    <mergeCell ref="A32:K32"/>
    <mergeCell ref="A21:K21"/>
    <mergeCell ref="A16:T16"/>
    <mergeCell ref="A59:T59"/>
    <mergeCell ref="A52:T52"/>
    <mergeCell ref="A47:T47"/>
    <mergeCell ref="A22:T22"/>
    <mergeCell ref="A33:T33"/>
    <mergeCell ref="A40:T40"/>
    <mergeCell ref="B23:K23"/>
    <mergeCell ref="L23:O23"/>
    <mergeCell ref="P23:S23"/>
    <mergeCell ref="T23:T24"/>
    <mergeCell ref="A27:K27"/>
    <mergeCell ref="A28:T28"/>
    <mergeCell ref="B29:K29"/>
    <mergeCell ref="B34:K34"/>
    <mergeCell ref="L34:O34"/>
    <mergeCell ref="P34:S34"/>
    <mergeCell ref="T34:T35"/>
    <mergeCell ref="A39:K39"/>
    <mergeCell ref="B48:K48"/>
    <mergeCell ref="L48:O48"/>
    <mergeCell ref="P48:S48"/>
    <mergeCell ref="T48:T49"/>
    <mergeCell ref="A51:K51"/>
  </mergeCells>
  <pageMargins left="0.35433070866141736" right="0.35433070866141736" top="0.86614173228346458" bottom="0.86614173228346458" header="0.51181102362204722" footer="0.51181102362204722"/>
  <pageSetup paperSize="9" scale="39" fitToHeight="0" orientation="landscape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N13"/>
  <sheetViews>
    <sheetView zoomScaleNormal="100" workbookViewId="0">
      <selection activeCell="T18" sqref="T18"/>
    </sheetView>
  </sheetViews>
  <sheetFormatPr defaultRowHeight="13.2"/>
  <cols>
    <col min="3" max="3" width="15.88671875" bestFit="1" customWidth="1"/>
    <col min="4" max="11" width="14.6640625" customWidth="1"/>
    <col min="12" max="12" width="19.44140625" customWidth="1"/>
  </cols>
  <sheetData>
    <row r="2" spans="3:14" ht="13.8" thickBot="1"/>
    <row r="3" spans="3:14" ht="13.8" thickBot="1">
      <c r="D3" s="455" t="s">
        <v>41</v>
      </c>
      <c r="E3" s="456"/>
      <c r="F3" s="456"/>
      <c r="G3" s="457"/>
      <c r="H3" s="455" t="s">
        <v>48</v>
      </c>
      <c r="I3" s="456"/>
      <c r="J3" s="456"/>
      <c r="K3" s="457"/>
      <c r="L3" s="61" t="s">
        <v>49</v>
      </c>
    </row>
    <row r="4" spans="3:14" ht="26.4">
      <c r="D4" s="36" t="s">
        <v>0</v>
      </c>
      <c r="E4" s="4" t="s">
        <v>1</v>
      </c>
      <c r="F4" s="5" t="s">
        <v>28</v>
      </c>
      <c r="G4" s="40" t="s">
        <v>16</v>
      </c>
      <c r="H4" s="4" t="s">
        <v>0</v>
      </c>
      <c r="I4" s="4" t="s">
        <v>1</v>
      </c>
      <c r="J4" s="5" t="s">
        <v>28</v>
      </c>
      <c r="K4" s="5" t="s">
        <v>16</v>
      </c>
      <c r="L4" s="39" t="s">
        <v>16</v>
      </c>
    </row>
    <row r="5" spans="3:14">
      <c r="C5" s="6" t="s">
        <v>37</v>
      </c>
      <c r="D5" s="10">
        <f>'1.1 Taryfa Cxx Oświetlenie'!L1</f>
        <v>2220039</v>
      </c>
      <c r="E5" s="11">
        <f>'1.1 Taryfa Cxx Oświetlenie'!M1</f>
        <v>922751</v>
      </c>
      <c r="F5" s="33">
        <v>0</v>
      </c>
      <c r="G5" s="41">
        <f>D5+E5</f>
        <v>3142790</v>
      </c>
      <c r="H5" s="10">
        <f>'1.1 Taryfa Cxx Oświetlenie'!O1</f>
        <v>2220039</v>
      </c>
      <c r="I5" s="11">
        <f>'1.1 Taryfa Cxx Oświetlenie'!P1</f>
        <v>922751</v>
      </c>
      <c r="J5" s="33">
        <v>0</v>
      </c>
      <c r="K5" s="41">
        <f>H5+I5</f>
        <v>3142790</v>
      </c>
      <c r="L5" s="42">
        <f t="shared" ref="L5" si="0">SUM(D5:F5,H5:J5)</f>
        <v>6285580</v>
      </c>
      <c r="N5" s="74"/>
    </row>
    <row r="6" spans="3:14">
      <c r="C6" s="6" t="s">
        <v>24</v>
      </c>
      <c r="D6" s="10">
        <f>'1.2 Taryfa Cxx'!L1</f>
        <v>15905868</v>
      </c>
      <c r="E6" s="11">
        <f>'1.2 Taryfa Cxx'!M1</f>
        <v>3278319</v>
      </c>
      <c r="F6" s="33">
        <v>0</v>
      </c>
      <c r="G6" s="41">
        <f>D6+E6</f>
        <v>19184187</v>
      </c>
      <c r="H6" s="10">
        <f>'1.2 Taryfa Cxx'!O1</f>
        <v>15905868</v>
      </c>
      <c r="I6" s="11">
        <f>'1.2 Taryfa Cxx'!P1</f>
        <v>3278319</v>
      </c>
      <c r="J6" s="33">
        <v>0</v>
      </c>
      <c r="K6" s="41">
        <f>H6+I6</f>
        <v>19184187</v>
      </c>
      <c r="L6" s="42">
        <f t="shared" ref="L6" si="1">SUM(D6:F6,H6:J6)</f>
        <v>38368374</v>
      </c>
      <c r="N6" s="74"/>
    </row>
    <row r="7" spans="3:14">
      <c r="C7" s="6" t="s">
        <v>23</v>
      </c>
      <c r="D7" s="8">
        <f>'1.3 Taryfa Bxx'!L1</f>
        <v>8854773</v>
      </c>
      <c r="E7" s="2">
        <f>'1.3 Taryfa Bxx'!M1</f>
        <v>521118</v>
      </c>
      <c r="F7" s="2">
        <f>'1.3 Taryfa Bxx'!N1</f>
        <v>2717789</v>
      </c>
      <c r="G7" s="41">
        <f>D7+E7+F7</f>
        <v>12093680</v>
      </c>
      <c r="H7" s="8">
        <f>'1.3 Taryfa Bxx'!P1</f>
        <v>8854773</v>
      </c>
      <c r="I7" s="2">
        <f>'1.3 Taryfa Bxx'!Q1</f>
        <v>521118</v>
      </c>
      <c r="J7" s="2">
        <f>'1.3 Taryfa Bxx'!R1</f>
        <v>2717789</v>
      </c>
      <c r="K7" s="41">
        <f>H7+I7+J7</f>
        <v>12093680</v>
      </c>
      <c r="L7" s="42">
        <f>SUM(D7:F7,H7:J7)</f>
        <v>24187360</v>
      </c>
      <c r="N7" s="74"/>
    </row>
    <row r="8" spans="3:14" ht="13.8" thickBot="1">
      <c r="C8" s="7" t="s">
        <v>2</v>
      </c>
      <c r="D8" s="9">
        <f t="shared" ref="D8:L8" si="2">SUM(D5:D7)</f>
        <v>26980680</v>
      </c>
      <c r="E8" s="9">
        <f t="shared" si="2"/>
        <v>4722188</v>
      </c>
      <c r="F8" s="9">
        <f t="shared" si="2"/>
        <v>2717789</v>
      </c>
      <c r="G8" s="9">
        <f t="shared" si="2"/>
        <v>34420657</v>
      </c>
      <c r="H8" s="9">
        <f t="shared" si="2"/>
        <v>26980680</v>
      </c>
      <c r="I8" s="9">
        <f t="shared" si="2"/>
        <v>4722188</v>
      </c>
      <c r="J8" s="9">
        <f t="shared" si="2"/>
        <v>2717789</v>
      </c>
      <c r="K8" s="9">
        <f t="shared" si="2"/>
        <v>34420657</v>
      </c>
      <c r="L8" s="37">
        <f t="shared" si="2"/>
        <v>68841314</v>
      </c>
      <c r="N8" s="74"/>
    </row>
    <row r="9" spans="3:14" ht="13.8" thickBot="1">
      <c r="D9" s="452">
        <f>D8+E8+F8</f>
        <v>34420657</v>
      </c>
      <c r="E9" s="453"/>
      <c r="F9" s="453"/>
      <c r="G9" s="454"/>
      <c r="H9" s="452">
        <f>H8+I8+J8</f>
        <v>34420657</v>
      </c>
      <c r="I9" s="453"/>
      <c r="J9" s="453"/>
      <c r="K9" s="454"/>
    </row>
    <row r="10" spans="3:14" ht="13.8" thickBot="1">
      <c r="D10" s="1"/>
      <c r="E10" s="449">
        <f>D9+H9</f>
        <v>68841314</v>
      </c>
      <c r="F10" s="450"/>
      <c r="G10" s="450"/>
      <c r="H10" s="451"/>
      <c r="I10" s="1"/>
      <c r="J10" s="1"/>
      <c r="K10" s="1"/>
      <c r="L10" s="3"/>
    </row>
    <row r="11" spans="3:14">
      <c r="J11" s="74"/>
    </row>
    <row r="12" spans="3:14">
      <c r="G12" s="35"/>
      <c r="K12" s="74"/>
    </row>
    <row r="13" spans="3:14">
      <c r="G13" s="35"/>
    </row>
  </sheetData>
  <mergeCells count="5">
    <mergeCell ref="E10:H10"/>
    <mergeCell ref="D9:G9"/>
    <mergeCell ref="H9:K9"/>
    <mergeCell ref="D3:G3"/>
    <mergeCell ref="H3:K3"/>
  </mergeCells>
  <pageMargins left="0.35433070866141736" right="0.35433070866141736" top="0.86614173228346458" bottom="0.86614173228346458" header="0.51181102362204722" footer="0.51181102362204722"/>
  <pageSetup paperSize="9" scale="83" fitToHeight="0" orientation="landscape" r:id="rId1"/>
  <headerFooter alignWithMargins="0">
    <oddHeader>&amp;LSzczegółowy Opis Przedmiotu Zamówienia - Taryfa Cxx - oświetlenie uliczne&amp;RZałącznik nr 1.1 do SWZ Część 1 Zamówienia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G133"/>
  <sheetViews>
    <sheetView topLeftCell="A4" zoomScale="90" zoomScaleNormal="90" workbookViewId="0">
      <selection activeCell="L14" sqref="L14"/>
    </sheetView>
  </sheetViews>
  <sheetFormatPr defaultColWidth="9.109375" defaultRowHeight="14.4"/>
  <cols>
    <col min="1" max="1" width="8.44140625" style="79" bestFit="1" customWidth="1"/>
    <col min="2" max="2" width="114.88671875" style="76" bestFit="1" customWidth="1"/>
    <col min="3" max="3" width="16.33203125" style="79" customWidth="1"/>
    <col min="4" max="4" width="28.44140625" style="79" bestFit="1" customWidth="1"/>
    <col min="5" max="5" width="18.33203125" style="79" bestFit="1" customWidth="1"/>
    <col min="6" max="6" width="23" style="79" bestFit="1" customWidth="1"/>
    <col min="7" max="7" width="13.109375" style="87" bestFit="1" customWidth="1"/>
    <col min="8" max="16384" width="9.109375" style="76"/>
  </cols>
  <sheetData>
    <row r="1" spans="1:7">
      <c r="A1" s="98" t="s">
        <v>35</v>
      </c>
      <c r="B1" s="98" t="s">
        <v>31</v>
      </c>
      <c r="C1" s="75" t="s">
        <v>32</v>
      </c>
      <c r="D1" s="75" t="s">
        <v>33</v>
      </c>
      <c r="E1" s="75" t="s">
        <v>34</v>
      </c>
      <c r="F1" s="75" t="s">
        <v>9</v>
      </c>
    </row>
    <row r="2" spans="1:7" ht="15" customHeight="1">
      <c r="A2" s="77">
        <v>1</v>
      </c>
      <c r="B2" s="353" t="s">
        <v>64</v>
      </c>
      <c r="C2" s="81" t="s">
        <v>65</v>
      </c>
      <c r="D2" s="81" t="s">
        <v>66</v>
      </c>
      <c r="E2" s="85" t="s">
        <v>67</v>
      </c>
      <c r="F2" s="85" t="s">
        <v>68</v>
      </c>
    </row>
    <row r="3" spans="1:7" ht="15" customHeight="1">
      <c r="A3" s="77">
        <v>2</v>
      </c>
      <c r="B3" s="354" t="s">
        <v>69</v>
      </c>
      <c r="C3" s="81" t="s">
        <v>70</v>
      </c>
      <c r="D3" s="84" t="s">
        <v>71</v>
      </c>
      <c r="E3" s="85" t="s">
        <v>72</v>
      </c>
      <c r="F3" s="85" t="s">
        <v>73</v>
      </c>
    </row>
    <row r="4" spans="1:7" ht="15" customHeight="1">
      <c r="A4" s="77">
        <v>3</v>
      </c>
      <c r="B4" s="355" t="s">
        <v>4915</v>
      </c>
      <c r="C4" s="81" t="s">
        <v>70</v>
      </c>
      <c r="D4" s="84" t="s">
        <v>4919</v>
      </c>
      <c r="E4" s="85" t="s">
        <v>72</v>
      </c>
      <c r="F4" s="85" t="s">
        <v>342</v>
      </c>
    </row>
    <row r="5" spans="1:7" ht="15" customHeight="1">
      <c r="A5" s="77">
        <v>4</v>
      </c>
      <c r="B5" s="355" t="s">
        <v>348</v>
      </c>
      <c r="C5" s="81" t="s">
        <v>70</v>
      </c>
      <c r="D5" s="84" t="s">
        <v>4921</v>
      </c>
      <c r="E5" s="85" t="s">
        <v>72</v>
      </c>
      <c r="F5" s="85" t="s">
        <v>351</v>
      </c>
    </row>
    <row r="6" spans="1:7" ht="15" customHeight="1">
      <c r="A6" s="77">
        <v>5</v>
      </c>
      <c r="B6" s="355" t="s">
        <v>4917</v>
      </c>
      <c r="C6" s="81" t="s">
        <v>70</v>
      </c>
      <c r="D6" s="84" t="s">
        <v>4920</v>
      </c>
      <c r="E6" s="85" t="s">
        <v>72</v>
      </c>
      <c r="F6" s="85" t="s">
        <v>73</v>
      </c>
    </row>
    <row r="7" spans="1:7" ht="15" customHeight="1">
      <c r="A7" s="77">
        <v>6</v>
      </c>
      <c r="B7" s="355" t="s">
        <v>4916</v>
      </c>
      <c r="C7" s="81" t="s">
        <v>70</v>
      </c>
      <c r="D7" s="84" t="s">
        <v>4922</v>
      </c>
      <c r="E7" s="85" t="s">
        <v>72</v>
      </c>
      <c r="F7" s="85" t="s">
        <v>267</v>
      </c>
    </row>
    <row r="8" spans="1:7" ht="15" customHeight="1">
      <c r="A8" s="77">
        <v>7</v>
      </c>
      <c r="B8" s="355" t="s">
        <v>369</v>
      </c>
      <c r="C8" s="81" t="s">
        <v>70</v>
      </c>
      <c r="D8" s="84" t="s">
        <v>4924</v>
      </c>
      <c r="E8" s="85" t="s">
        <v>72</v>
      </c>
      <c r="F8" s="85" t="s">
        <v>373</v>
      </c>
    </row>
    <row r="9" spans="1:7" ht="15" customHeight="1">
      <c r="A9" s="77">
        <v>8</v>
      </c>
      <c r="B9" s="355" t="s">
        <v>378</v>
      </c>
      <c r="C9" s="81" t="s">
        <v>70</v>
      </c>
      <c r="D9" s="84" t="s">
        <v>4923</v>
      </c>
      <c r="E9" s="85" t="s">
        <v>72</v>
      </c>
      <c r="F9" s="85" t="s">
        <v>327</v>
      </c>
    </row>
    <row r="10" spans="1:7" ht="15" customHeight="1">
      <c r="A10" s="77">
        <v>9</v>
      </c>
      <c r="B10" s="355" t="s">
        <v>386</v>
      </c>
      <c r="C10" s="81" t="s">
        <v>70</v>
      </c>
      <c r="D10" s="84" t="s">
        <v>4918</v>
      </c>
      <c r="E10" s="85" t="s">
        <v>72</v>
      </c>
      <c r="F10" s="85" t="s">
        <v>363</v>
      </c>
    </row>
    <row r="11" spans="1:7" ht="15" customHeight="1">
      <c r="A11" s="77">
        <v>10</v>
      </c>
      <c r="B11" s="356" t="s">
        <v>74</v>
      </c>
      <c r="C11" s="81" t="s">
        <v>75</v>
      </c>
      <c r="D11" s="81" t="s">
        <v>76</v>
      </c>
      <c r="E11" s="85" t="s">
        <v>72</v>
      </c>
      <c r="F11" s="85" t="s">
        <v>73</v>
      </c>
    </row>
    <row r="12" spans="1:7" ht="15" customHeight="1">
      <c r="A12" s="77">
        <v>11</v>
      </c>
      <c r="B12" s="354" t="s">
        <v>77</v>
      </c>
      <c r="C12" s="81" t="s">
        <v>78</v>
      </c>
      <c r="D12" s="81" t="s">
        <v>79</v>
      </c>
      <c r="E12" s="85" t="s">
        <v>80</v>
      </c>
      <c r="F12" s="85" t="s">
        <v>61</v>
      </c>
    </row>
    <row r="13" spans="1:7" s="79" customFormat="1" ht="15" customHeight="1">
      <c r="A13" s="77">
        <v>12</v>
      </c>
      <c r="B13" s="353" t="s">
        <v>81</v>
      </c>
      <c r="C13" s="82" t="s">
        <v>82</v>
      </c>
      <c r="D13" s="83" t="s">
        <v>83</v>
      </c>
      <c r="E13" s="85" t="s">
        <v>84</v>
      </c>
      <c r="F13" s="85" t="s">
        <v>85</v>
      </c>
      <c r="G13" s="88"/>
    </row>
    <row r="14" spans="1:7" s="79" customFormat="1" ht="15" customHeight="1">
      <c r="A14" s="77">
        <v>13</v>
      </c>
      <c r="B14" s="354" t="s">
        <v>104</v>
      </c>
      <c r="C14" s="77" t="s">
        <v>105</v>
      </c>
      <c r="D14" s="77" t="s">
        <v>106</v>
      </c>
      <c r="E14" s="85" t="s">
        <v>107</v>
      </c>
      <c r="F14" s="85" t="s">
        <v>108</v>
      </c>
      <c r="G14" s="88"/>
    </row>
    <row r="15" spans="1:7" ht="15" customHeight="1">
      <c r="A15" s="77">
        <v>14</v>
      </c>
      <c r="B15" s="353" t="s">
        <v>476</v>
      </c>
      <c r="C15" s="81" t="s">
        <v>167</v>
      </c>
      <c r="D15" s="81" t="s">
        <v>168</v>
      </c>
      <c r="E15" s="85" t="s">
        <v>169</v>
      </c>
      <c r="F15" s="85" t="s">
        <v>170</v>
      </c>
    </row>
    <row r="16" spans="1:7" s="79" customFormat="1" ht="15" customHeight="1">
      <c r="A16" s="77">
        <v>15</v>
      </c>
      <c r="B16" s="354" t="s">
        <v>109</v>
      </c>
      <c r="C16" s="77" t="s">
        <v>110</v>
      </c>
      <c r="D16" s="77" t="s">
        <v>111</v>
      </c>
      <c r="E16" s="85" t="s">
        <v>112</v>
      </c>
      <c r="F16" s="85" t="s">
        <v>68</v>
      </c>
      <c r="G16" s="88"/>
    </row>
    <row r="17" spans="1:7" s="79" customFormat="1" ht="15" customHeight="1">
      <c r="A17" s="77">
        <v>16</v>
      </c>
      <c r="B17" s="354" t="s">
        <v>113</v>
      </c>
      <c r="C17" s="77" t="s">
        <v>114</v>
      </c>
      <c r="D17" s="77" t="s">
        <v>115</v>
      </c>
      <c r="E17" s="85" t="s">
        <v>116</v>
      </c>
      <c r="F17" s="85" t="s">
        <v>61</v>
      </c>
      <c r="G17" s="88"/>
    </row>
    <row r="18" spans="1:7" s="79" customFormat="1" ht="15" customHeight="1">
      <c r="A18" s="77">
        <v>17</v>
      </c>
      <c r="B18" s="354" t="s">
        <v>124</v>
      </c>
      <c r="C18" s="77" t="s">
        <v>125</v>
      </c>
      <c r="D18" s="77" t="s">
        <v>126</v>
      </c>
      <c r="E18" s="85" t="s">
        <v>127</v>
      </c>
      <c r="F18" s="85" t="s">
        <v>128</v>
      </c>
      <c r="G18" s="88"/>
    </row>
    <row r="19" spans="1:7" ht="15" customHeight="1">
      <c r="A19" s="77">
        <v>18</v>
      </c>
      <c r="B19" s="354" t="s">
        <v>149</v>
      </c>
      <c r="C19" s="78" t="s">
        <v>150</v>
      </c>
      <c r="D19" s="78" t="s">
        <v>151</v>
      </c>
      <c r="E19" s="85" t="s">
        <v>152</v>
      </c>
      <c r="F19" s="85" t="s">
        <v>153</v>
      </c>
    </row>
    <row r="20" spans="1:7" s="79" customFormat="1" ht="15" customHeight="1">
      <c r="A20" s="77">
        <v>19</v>
      </c>
      <c r="B20" s="354" t="s">
        <v>941</v>
      </c>
      <c r="C20" s="77" t="s">
        <v>55</v>
      </c>
      <c r="D20" s="77" t="s">
        <v>129</v>
      </c>
      <c r="E20" s="85" t="s">
        <v>130</v>
      </c>
      <c r="F20" s="85" t="s">
        <v>61</v>
      </c>
      <c r="G20" s="88"/>
    </row>
    <row r="21" spans="1:7" s="79" customFormat="1" ht="15" customHeight="1">
      <c r="A21" s="77">
        <v>20</v>
      </c>
      <c r="B21" s="354" t="s">
        <v>461</v>
      </c>
      <c r="C21" s="81" t="s">
        <v>55</v>
      </c>
      <c r="D21" s="81" t="s">
        <v>62</v>
      </c>
      <c r="E21" s="85" t="s">
        <v>63</v>
      </c>
      <c r="F21" s="85" t="s">
        <v>61</v>
      </c>
      <c r="G21" s="88"/>
    </row>
    <row r="22" spans="1:7" ht="15" customHeight="1">
      <c r="A22" s="77">
        <v>21</v>
      </c>
      <c r="B22" s="354" t="s">
        <v>459</v>
      </c>
      <c r="C22" s="81" t="s">
        <v>55</v>
      </c>
      <c r="D22" s="81" t="s">
        <v>56</v>
      </c>
      <c r="E22" s="85" t="s">
        <v>57</v>
      </c>
      <c r="F22" s="85" t="s">
        <v>58</v>
      </c>
    </row>
    <row r="23" spans="1:7" s="79" customFormat="1" ht="15" customHeight="1">
      <c r="A23" s="77">
        <v>22</v>
      </c>
      <c r="B23" s="354" t="s">
        <v>473</v>
      </c>
      <c r="C23" s="77" t="s">
        <v>55</v>
      </c>
      <c r="D23" s="77" t="s">
        <v>194</v>
      </c>
      <c r="E23" s="85" t="s">
        <v>127</v>
      </c>
      <c r="F23" s="85" t="s">
        <v>128</v>
      </c>
      <c r="G23" s="88"/>
    </row>
    <row r="24" spans="1:7" ht="15" customHeight="1">
      <c r="A24" s="77">
        <v>23</v>
      </c>
      <c r="B24" s="354" t="s">
        <v>474</v>
      </c>
      <c r="C24" s="78" t="s">
        <v>55</v>
      </c>
      <c r="D24" s="78" t="s">
        <v>131</v>
      </c>
      <c r="E24" s="85" t="s">
        <v>132</v>
      </c>
      <c r="F24" s="85" t="s">
        <v>133</v>
      </c>
    </row>
    <row r="25" spans="1:7" s="79" customFormat="1" ht="15" customHeight="1">
      <c r="A25" s="77">
        <v>24</v>
      </c>
      <c r="B25" s="353" t="s">
        <v>460</v>
      </c>
      <c r="C25" s="82" t="s">
        <v>55</v>
      </c>
      <c r="D25" s="83" t="s">
        <v>59</v>
      </c>
      <c r="E25" s="85" t="s">
        <v>60</v>
      </c>
      <c r="F25" s="85" t="s">
        <v>61</v>
      </c>
      <c r="G25" s="88"/>
    </row>
    <row r="26" spans="1:7" ht="15" customHeight="1">
      <c r="A26" s="77">
        <v>25</v>
      </c>
      <c r="B26" s="354" t="s">
        <v>94</v>
      </c>
      <c r="C26" s="81" t="s">
        <v>95</v>
      </c>
      <c r="D26" s="84" t="s">
        <v>96</v>
      </c>
      <c r="E26" s="85" t="s">
        <v>97</v>
      </c>
      <c r="F26" s="85" t="s">
        <v>98</v>
      </c>
    </row>
    <row r="27" spans="1:7" s="79" customFormat="1" ht="15" customHeight="1">
      <c r="A27" s="77">
        <v>26</v>
      </c>
      <c r="B27" s="354" t="s">
        <v>99</v>
      </c>
      <c r="C27" s="77" t="s">
        <v>100</v>
      </c>
      <c r="D27" s="77" t="s">
        <v>101</v>
      </c>
      <c r="E27" s="85" t="s">
        <v>102</v>
      </c>
      <c r="F27" s="85" t="s">
        <v>103</v>
      </c>
      <c r="G27" s="88"/>
    </row>
    <row r="28" spans="1:7" ht="15" customHeight="1">
      <c r="A28" s="77">
        <v>27</v>
      </c>
      <c r="B28" s="354" t="s">
        <v>732</v>
      </c>
      <c r="C28" s="78" t="s">
        <v>140</v>
      </c>
      <c r="D28" s="78" t="s">
        <v>5144</v>
      </c>
      <c r="E28" s="85" t="s">
        <v>102</v>
      </c>
      <c r="F28" s="85" t="s">
        <v>103</v>
      </c>
    </row>
    <row r="29" spans="1:7" s="79" customFormat="1" ht="15" customHeight="1">
      <c r="A29" s="77">
        <v>28</v>
      </c>
      <c r="B29" s="356" t="s">
        <v>86</v>
      </c>
      <c r="C29" s="81" t="s">
        <v>87</v>
      </c>
      <c r="D29" s="81" t="s">
        <v>88</v>
      </c>
      <c r="E29" s="85" t="s">
        <v>53</v>
      </c>
      <c r="F29" s="85" t="s">
        <v>54</v>
      </c>
      <c r="G29" s="88"/>
    </row>
    <row r="30" spans="1:7" s="79" customFormat="1" ht="15" customHeight="1">
      <c r="A30" s="77">
        <v>29</v>
      </c>
      <c r="B30" s="354" t="s">
        <v>144</v>
      </c>
      <c r="C30" s="77" t="s">
        <v>145</v>
      </c>
      <c r="D30" s="77" t="s">
        <v>146</v>
      </c>
      <c r="E30" s="86" t="s">
        <v>147</v>
      </c>
      <c r="F30" s="86" t="s">
        <v>148</v>
      </c>
      <c r="G30" s="88"/>
    </row>
    <row r="31" spans="1:7" s="79" customFormat="1" ht="15" customHeight="1">
      <c r="A31" s="77">
        <v>30</v>
      </c>
      <c r="B31" s="354" t="s">
        <v>117</v>
      </c>
      <c r="C31" s="77" t="s">
        <v>118</v>
      </c>
      <c r="D31" s="77" t="s">
        <v>119</v>
      </c>
      <c r="E31" s="85" t="s">
        <v>120</v>
      </c>
      <c r="F31" s="85" t="s">
        <v>61</v>
      </c>
      <c r="G31" s="88"/>
    </row>
    <row r="32" spans="1:7" s="79" customFormat="1" ht="15" customHeight="1">
      <c r="A32" s="77">
        <v>31</v>
      </c>
      <c r="B32" s="354" t="s">
        <v>154</v>
      </c>
      <c r="C32" s="77" t="s">
        <v>155</v>
      </c>
      <c r="D32" s="77" t="s">
        <v>156</v>
      </c>
      <c r="E32" s="85" t="s">
        <v>112</v>
      </c>
      <c r="F32" s="85" t="s">
        <v>68</v>
      </c>
      <c r="G32" s="88"/>
    </row>
    <row r="33" spans="1:7" ht="15" customHeight="1">
      <c r="A33" s="77">
        <v>32</v>
      </c>
      <c r="B33" s="354" t="s">
        <v>171</v>
      </c>
      <c r="C33" s="81" t="s">
        <v>172</v>
      </c>
      <c r="D33" s="84" t="s">
        <v>173</v>
      </c>
      <c r="E33" s="85" t="s">
        <v>174</v>
      </c>
      <c r="F33" s="85" t="s">
        <v>108</v>
      </c>
    </row>
    <row r="34" spans="1:7" ht="15" customHeight="1">
      <c r="A34" s="77">
        <v>33</v>
      </c>
      <c r="B34" s="354" t="s">
        <v>942</v>
      </c>
      <c r="C34" s="81" t="s">
        <v>969</v>
      </c>
      <c r="D34" s="84" t="s">
        <v>970</v>
      </c>
      <c r="E34" s="85" t="s">
        <v>949</v>
      </c>
      <c r="F34" s="85" t="s">
        <v>61</v>
      </c>
    </row>
    <row r="35" spans="1:7" s="79" customFormat="1" ht="15" customHeight="1">
      <c r="A35" s="77">
        <v>34</v>
      </c>
      <c r="B35" s="356" t="s">
        <v>918</v>
      </c>
      <c r="C35" s="81" t="s">
        <v>185</v>
      </c>
      <c r="D35" s="81" t="s">
        <v>186</v>
      </c>
      <c r="E35" s="85" t="s">
        <v>187</v>
      </c>
      <c r="F35" s="85" t="s">
        <v>188</v>
      </c>
      <c r="G35" s="88"/>
    </row>
    <row r="36" spans="1:7" s="79" customFormat="1" ht="15" customHeight="1">
      <c r="A36" s="77">
        <v>35</v>
      </c>
      <c r="B36" s="353" t="s">
        <v>199</v>
      </c>
      <c r="C36" s="77" t="s">
        <v>200</v>
      </c>
      <c r="D36" s="77" t="s">
        <v>201</v>
      </c>
      <c r="E36" s="85" t="s">
        <v>202</v>
      </c>
      <c r="F36" s="85" t="s">
        <v>203</v>
      </c>
      <c r="G36" s="88"/>
    </row>
    <row r="37" spans="1:7" ht="15" customHeight="1">
      <c r="A37" s="77">
        <v>36</v>
      </c>
      <c r="B37" s="353" t="s">
        <v>89</v>
      </c>
      <c r="C37" s="81" t="s">
        <v>90</v>
      </c>
      <c r="D37" s="81" t="s">
        <v>91</v>
      </c>
      <c r="E37" s="85" t="s">
        <v>92</v>
      </c>
      <c r="F37" s="85" t="s">
        <v>93</v>
      </c>
    </row>
    <row r="38" spans="1:7" s="79" customFormat="1" ht="15" customHeight="1">
      <c r="A38" s="77">
        <v>37</v>
      </c>
      <c r="B38" s="357" t="s">
        <v>469</v>
      </c>
      <c r="C38" s="82" t="s">
        <v>138</v>
      </c>
      <c r="D38" s="83" t="s">
        <v>162</v>
      </c>
      <c r="E38" s="85" t="s">
        <v>92</v>
      </c>
      <c r="F38" s="85" t="s">
        <v>93</v>
      </c>
      <c r="G38" s="88"/>
    </row>
    <row r="39" spans="1:7" s="79" customFormat="1" ht="15" customHeight="1">
      <c r="A39" s="77">
        <v>38</v>
      </c>
      <c r="B39" s="354" t="s">
        <v>475</v>
      </c>
      <c r="C39" s="77" t="s">
        <v>138</v>
      </c>
      <c r="D39" s="77" t="s">
        <v>137</v>
      </c>
      <c r="E39" s="86" t="s">
        <v>92</v>
      </c>
      <c r="F39" s="86" t="s">
        <v>93</v>
      </c>
      <c r="G39" s="88"/>
    </row>
    <row r="40" spans="1:7" s="79" customFormat="1" ht="15" customHeight="1">
      <c r="A40" s="77">
        <v>39</v>
      </c>
      <c r="B40" s="354" t="s">
        <v>462</v>
      </c>
      <c r="C40" s="77" t="s">
        <v>138</v>
      </c>
      <c r="D40" s="77" t="s">
        <v>5145</v>
      </c>
      <c r="E40" s="85" t="s">
        <v>92</v>
      </c>
      <c r="F40" s="85" t="s">
        <v>93</v>
      </c>
      <c r="G40" s="88"/>
    </row>
    <row r="41" spans="1:7" s="79" customFormat="1" ht="15" customHeight="1">
      <c r="A41" s="77">
        <v>40</v>
      </c>
      <c r="B41" s="354" t="s">
        <v>463</v>
      </c>
      <c r="C41" s="77" t="s">
        <v>138</v>
      </c>
      <c r="D41" s="77" t="s">
        <v>2132</v>
      </c>
      <c r="E41" s="85" t="s">
        <v>92</v>
      </c>
      <c r="F41" s="85" t="s">
        <v>93</v>
      </c>
      <c r="G41" s="88"/>
    </row>
    <row r="42" spans="1:7" s="79" customFormat="1" ht="15" customHeight="1">
      <c r="A42" s="77">
        <v>41</v>
      </c>
      <c r="B42" s="354" t="s">
        <v>464</v>
      </c>
      <c r="C42" s="77" t="s">
        <v>138</v>
      </c>
      <c r="D42" s="77" t="s">
        <v>139</v>
      </c>
      <c r="E42" s="85" t="s">
        <v>92</v>
      </c>
      <c r="F42" s="85" t="s">
        <v>93</v>
      </c>
      <c r="G42" s="88"/>
    </row>
    <row r="43" spans="1:7" s="79" customFormat="1" ht="15" customHeight="1">
      <c r="A43" s="77">
        <v>42</v>
      </c>
      <c r="B43" s="354" t="s">
        <v>466</v>
      </c>
      <c r="C43" s="77" t="s">
        <v>138</v>
      </c>
      <c r="D43" s="77" t="s">
        <v>157</v>
      </c>
      <c r="E43" s="86" t="s">
        <v>92</v>
      </c>
      <c r="F43" s="86" t="s">
        <v>93</v>
      </c>
      <c r="G43" s="88"/>
    </row>
    <row r="44" spans="1:7" ht="15" customHeight="1">
      <c r="A44" s="77">
        <v>43</v>
      </c>
      <c r="B44" s="356" t="s">
        <v>467</v>
      </c>
      <c r="C44" s="81" t="s">
        <v>138</v>
      </c>
      <c r="D44" s="81" t="s">
        <v>158</v>
      </c>
      <c r="E44" s="85" t="s">
        <v>142</v>
      </c>
      <c r="F44" s="85" t="s">
        <v>143</v>
      </c>
    </row>
    <row r="45" spans="1:7" ht="15" customHeight="1">
      <c r="A45" s="77">
        <v>44</v>
      </c>
      <c r="B45" s="354" t="s">
        <v>468</v>
      </c>
      <c r="C45" s="77" t="s">
        <v>138</v>
      </c>
      <c r="D45" s="81" t="s">
        <v>159</v>
      </c>
      <c r="E45" s="85" t="s">
        <v>160</v>
      </c>
      <c r="F45" s="85" t="s">
        <v>161</v>
      </c>
    </row>
    <row r="46" spans="1:7" s="79" customFormat="1" ht="15" customHeight="1">
      <c r="A46" s="77">
        <v>45</v>
      </c>
      <c r="B46" s="354" t="s">
        <v>465</v>
      </c>
      <c r="C46" s="77" t="s">
        <v>138</v>
      </c>
      <c r="D46" s="77" t="s">
        <v>141</v>
      </c>
      <c r="E46" s="85" t="s">
        <v>142</v>
      </c>
      <c r="F46" s="85" t="s">
        <v>143</v>
      </c>
      <c r="G46" s="88"/>
    </row>
    <row r="47" spans="1:7" s="79" customFormat="1" ht="15" customHeight="1">
      <c r="A47" s="77">
        <v>46</v>
      </c>
      <c r="B47" s="353" t="s">
        <v>470</v>
      </c>
      <c r="C47" s="82" t="s">
        <v>138</v>
      </c>
      <c r="D47" s="83" t="s">
        <v>183</v>
      </c>
      <c r="E47" s="85" t="s">
        <v>92</v>
      </c>
      <c r="F47" s="85" t="s">
        <v>184</v>
      </c>
      <c r="G47" s="88"/>
    </row>
    <row r="48" spans="1:7" ht="15" customHeight="1">
      <c r="A48" s="77">
        <v>47</v>
      </c>
      <c r="B48" s="353" t="s">
        <v>471</v>
      </c>
      <c r="C48" s="81" t="s">
        <v>138</v>
      </c>
      <c r="D48" s="81" t="s">
        <v>5146</v>
      </c>
      <c r="E48" s="85" t="s">
        <v>92</v>
      </c>
      <c r="F48" s="85" t="s">
        <v>93</v>
      </c>
    </row>
    <row r="49" spans="1:7" ht="15" customHeight="1">
      <c r="A49" s="77">
        <v>48</v>
      </c>
      <c r="B49" s="354" t="s">
        <v>472</v>
      </c>
      <c r="C49" s="81" t="s">
        <v>138</v>
      </c>
      <c r="D49" s="84" t="s">
        <v>189</v>
      </c>
      <c r="E49" s="85" t="s">
        <v>92</v>
      </c>
      <c r="F49" s="85" t="s">
        <v>93</v>
      </c>
    </row>
    <row r="50" spans="1:7" ht="15" customHeight="1">
      <c r="A50" s="77">
        <v>49</v>
      </c>
      <c r="B50" s="354" t="s">
        <v>4958</v>
      </c>
      <c r="C50" s="81" t="s">
        <v>1018</v>
      </c>
      <c r="D50" s="84" t="s">
        <v>1019</v>
      </c>
      <c r="E50" s="85" t="s">
        <v>92</v>
      </c>
      <c r="F50" s="85" t="s">
        <v>93</v>
      </c>
    </row>
    <row r="51" spans="1:7" s="79" customFormat="1" ht="15" customHeight="1">
      <c r="A51" s="77">
        <v>50</v>
      </c>
      <c r="B51" s="354" t="s">
        <v>736</v>
      </c>
      <c r="C51" s="77" t="s">
        <v>190</v>
      </c>
      <c r="D51" s="77" t="s">
        <v>191</v>
      </c>
      <c r="E51" s="85" t="s">
        <v>192</v>
      </c>
      <c r="F51" s="85" t="s">
        <v>193</v>
      </c>
      <c r="G51" s="88"/>
    </row>
    <row r="52" spans="1:7" s="79" customFormat="1" ht="15" customHeight="1">
      <c r="A52" s="77">
        <v>51</v>
      </c>
      <c r="B52" s="354" t="s">
        <v>1584</v>
      </c>
      <c r="C52" s="77" t="s">
        <v>190</v>
      </c>
      <c r="D52" s="77" t="s">
        <v>1611</v>
      </c>
      <c r="E52" s="85" t="s">
        <v>192</v>
      </c>
      <c r="F52" s="85" t="s">
        <v>193</v>
      </c>
      <c r="G52" s="88"/>
    </row>
    <row r="53" spans="1:7" s="79" customFormat="1" ht="15" customHeight="1">
      <c r="A53" s="77">
        <v>52</v>
      </c>
      <c r="B53" s="354" t="s">
        <v>1590</v>
      </c>
      <c r="C53" s="77" t="s">
        <v>190</v>
      </c>
      <c r="D53" s="77" t="s">
        <v>1612</v>
      </c>
      <c r="E53" s="85" t="s">
        <v>192</v>
      </c>
      <c r="F53" s="85" t="s">
        <v>193</v>
      </c>
      <c r="G53" s="88"/>
    </row>
    <row r="54" spans="1:7" s="79" customFormat="1" ht="15" customHeight="1">
      <c r="A54" s="77">
        <v>53</v>
      </c>
      <c r="B54" s="354" t="s">
        <v>1613</v>
      </c>
      <c r="C54" s="77" t="s">
        <v>1610</v>
      </c>
      <c r="D54" s="77" t="s">
        <v>1609</v>
      </c>
      <c r="E54" s="85" t="s">
        <v>192</v>
      </c>
      <c r="F54" s="85" t="s">
        <v>193</v>
      </c>
      <c r="G54" s="88"/>
    </row>
    <row r="55" spans="1:7" s="79" customFormat="1" ht="15" customHeight="1">
      <c r="A55" s="77">
        <v>54</v>
      </c>
      <c r="B55" s="354" t="s">
        <v>1614</v>
      </c>
      <c r="C55" s="77" t="s">
        <v>1616</v>
      </c>
      <c r="D55" s="77" t="s">
        <v>1615</v>
      </c>
      <c r="E55" s="85" t="s">
        <v>192</v>
      </c>
      <c r="F55" s="85" t="s">
        <v>193</v>
      </c>
      <c r="G55" s="88"/>
    </row>
    <row r="56" spans="1:7" s="79" customFormat="1" ht="15" customHeight="1">
      <c r="A56" s="77">
        <v>55</v>
      </c>
      <c r="B56" s="354" t="s">
        <v>4959</v>
      </c>
      <c r="C56" s="77" t="s">
        <v>195</v>
      </c>
      <c r="D56" s="77" t="s">
        <v>196</v>
      </c>
      <c r="E56" s="85" t="s">
        <v>197</v>
      </c>
      <c r="F56" s="85" t="s">
        <v>198</v>
      </c>
      <c r="G56" s="88"/>
    </row>
    <row r="57" spans="1:7" s="79" customFormat="1" ht="15" customHeight="1">
      <c r="A57" s="77">
        <v>56</v>
      </c>
      <c r="B57" s="355" t="s">
        <v>1210</v>
      </c>
      <c r="C57" s="77" t="s">
        <v>195</v>
      </c>
      <c r="D57" s="77" t="s">
        <v>1617</v>
      </c>
      <c r="E57" s="85" t="s">
        <v>1154</v>
      </c>
      <c r="F57" s="77" t="s">
        <v>4964</v>
      </c>
      <c r="G57" s="88"/>
    </row>
    <row r="58" spans="1:7" s="79" customFormat="1" ht="15" customHeight="1">
      <c r="A58" s="77">
        <v>57</v>
      </c>
      <c r="B58" s="355" t="s">
        <v>5125</v>
      </c>
      <c r="C58" s="77" t="s">
        <v>195</v>
      </c>
      <c r="D58" s="77" t="s">
        <v>1618</v>
      </c>
      <c r="E58" s="85" t="s">
        <v>1173</v>
      </c>
      <c r="F58" s="77" t="s">
        <v>198</v>
      </c>
      <c r="G58" s="88"/>
    </row>
    <row r="59" spans="1:7" s="79" customFormat="1" ht="15" customHeight="1">
      <c r="A59" s="77">
        <v>58</v>
      </c>
      <c r="B59" s="355" t="s">
        <v>4962</v>
      </c>
      <c r="C59" s="77" t="s">
        <v>195</v>
      </c>
      <c r="D59" s="77" t="s">
        <v>131</v>
      </c>
      <c r="E59" s="85" t="s">
        <v>197</v>
      </c>
      <c r="F59" s="77" t="s">
        <v>198</v>
      </c>
      <c r="G59" s="88"/>
    </row>
    <row r="60" spans="1:7" s="79" customFormat="1" ht="15" customHeight="1">
      <c r="A60" s="77">
        <v>59</v>
      </c>
      <c r="B60" s="355" t="s">
        <v>1221</v>
      </c>
      <c r="C60" s="77" t="s">
        <v>195</v>
      </c>
      <c r="D60" s="77" t="s">
        <v>1619</v>
      </c>
      <c r="E60" s="85" t="s">
        <v>92</v>
      </c>
      <c r="F60" s="77" t="s">
        <v>93</v>
      </c>
      <c r="G60" s="88"/>
    </row>
    <row r="61" spans="1:7" s="79" customFormat="1" ht="15" customHeight="1">
      <c r="A61" s="77">
        <v>60</v>
      </c>
      <c r="B61" s="355" t="s">
        <v>5084</v>
      </c>
      <c r="C61" s="77" t="s">
        <v>195</v>
      </c>
      <c r="D61" s="77" t="s">
        <v>1620</v>
      </c>
      <c r="E61" s="85" t="s">
        <v>92</v>
      </c>
      <c r="F61" s="77" t="s">
        <v>93</v>
      </c>
      <c r="G61" s="88"/>
    </row>
    <row r="62" spans="1:7" s="79" customFormat="1" ht="15" customHeight="1">
      <c r="A62" s="77">
        <v>61</v>
      </c>
      <c r="B62" s="355" t="s">
        <v>5085</v>
      </c>
      <c r="C62" s="77" t="s">
        <v>195</v>
      </c>
      <c r="D62" s="77" t="s">
        <v>1621</v>
      </c>
      <c r="E62" s="85" t="s">
        <v>197</v>
      </c>
      <c r="F62" s="77" t="s">
        <v>198</v>
      </c>
      <c r="G62" s="88"/>
    </row>
    <row r="63" spans="1:7" s="79" customFormat="1" ht="15" customHeight="1">
      <c r="A63" s="77">
        <v>62</v>
      </c>
      <c r="B63" s="355" t="s">
        <v>4967</v>
      </c>
      <c r="C63" s="77" t="s">
        <v>195</v>
      </c>
      <c r="D63" s="77" t="s">
        <v>1622</v>
      </c>
      <c r="E63" s="85" t="s">
        <v>197</v>
      </c>
      <c r="F63" s="77" t="s">
        <v>198</v>
      </c>
      <c r="G63" s="88"/>
    </row>
    <row r="64" spans="1:7" s="79" customFormat="1" ht="15" customHeight="1">
      <c r="A64" s="77">
        <v>63</v>
      </c>
      <c r="B64" s="355" t="s">
        <v>4963</v>
      </c>
      <c r="C64" s="77" t="s">
        <v>195</v>
      </c>
      <c r="D64" s="77" t="s">
        <v>1623</v>
      </c>
      <c r="E64" s="85" t="s">
        <v>1241</v>
      </c>
      <c r="F64" s="77" t="s">
        <v>198</v>
      </c>
      <c r="G64" s="88"/>
    </row>
    <row r="65" spans="1:7" s="79" customFormat="1" ht="15" customHeight="1">
      <c r="A65" s="77">
        <v>64</v>
      </c>
      <c r="B65" s="355" t="s">
        <v>1245</v>
      </c>
      <c r="C65" s="77" t="s">
        <v>195</v>
      </c>
      <c r="D65" s="77" t="s">
        <v>1624</v>
      </c>
      <c r="E65" s="85" t="s">
        <v>197</v>
      </c>
      <c r="F65" s="77" t="s">
        <v>198</v>
      </c>
      <c r="G65" s="88"/>
    </row>
    <row r="66" spans="1:7" s="79" customFormat="1" ht="15" customHeight="1">
      <c r="A66" s="77">
        <v>65</v>
      </c>
      <c r="B66" s="355" t="s">
        <v>1250</v>
      </c>
      <c r="C66" s="77" t="s">
        <v>195</v>
      </c>
      <c r="D66" s="77" t="s">
        <v>1625</v>
      </c>
      <c r="E66" s="85" t="s">
        <v>92</v>
      </c>
      <c r="F66" s="77" t="s">
        <v>93</v>
      </c>
      <c r="G66" s="88"/>
    </row>
    <row r="67" spans="1:7" s="79" customFormat="1" ht="15" customHeight="1">
      <c r="A67" s="77">
        <v>66</v>
      </c>
      <c r="B67" s="355" t="s">
        <v>1256</v>
      </c>
      <c r="C67" s="77" t="s">
        <v>195</v>
      </c>
      <c r="D67" s="77" t="s">
        <v>1626</v>
      </c>
      <c r="E67" s="85" t="s">
        <v>1142</v>
      </c>
      <c r="F67" s="77" t="s">
        <v>4964</v>
      </c>
      <c r="G67" s="88"/>
    </row>
    <row r="68" spans="1:7" s="79" customFormat="1" ht="15" customHeight="1">
      <c r="A68" s="77">
        <v>67</v>
      </c>
      <c r="B68" s="355" t="s">
        <v>1262</v>
      </c>
      <c r="C68" s="77" t="s">
        <v>195</v>
      </c>
      <c r="D68" s="77" t="s">
        <v>1627</v>
      </c>
      <c r="E68" s="85" t="s">
        <v>92</v>
      </c>
      <c r="F68" s="77" t="s">
        <v>93</v>
      </c>
      <c r="G68" s="88"/>
    </row>
    <row r="69" spans="1:7" s="79" customFormat="1" ht="15" customHeight="1">
      <c r="A69" s="77">
        <v>68</v>
      </c>
      <c r="B69" s="355" t="s">
        <v>4965</v>
      </c>
      <c r="C69" s="77" t="s">
        <v>195</v>
      </c>
      <c r="D69" s="77" t="s">
        <v>1628</v>
      </c>
      <c r="E69" s="85" t="s">
        <v>1241</v>
      </c>
      <c r="F69" s="77" t="s">
        <v>1242</v>
      </c>
      <c r="G69" s="88"/>
    </row>
    <row r="70" spans="1:7" s="79" customFormat="1" ht="15" customHeight="1">
      <c r="A70" s="77">
        <v>69</v>
      </c>
      <c r="B70" s="355" t="s">
        <v>1280</v>
      </c>
      <c r="C70" s="77" t="s">
        <v>195</v>
      </c>
      <c r="D70" s="77" t="s">
        <v>1629</v>
      </c>
      <c r="E70" s="85" t="s">
        <v>1241</v>
      </c>
      <c r="F70" s="77" t="s">
        <v>1242</v>
      </c>
      <c r="G70" s="88"/>
    </row>
    <row r="71" spans="1:7" s="79" customFormat="1" ht="15" customHeight="1">
      <c r="A71" s="77">
        <v>70</v>
      </c>
      <c r="B71" s="355" t="s">
        <v>1286</v>
      </c>
      <c r="C71" s="77" t="s">
        <v>195</v>
      </c>
      <c r="D71" s="77" t="s">
        <v>1630</v>
      </c>
      <c r="E71" s="85" t="s">
        <v>1241</v>
      </c>
      <c r="F71" s="77" t="s">
        <v>1242</v>
      </c>
      <c r="G71" s="88"/>
    </row>
    <row r="72" spans="1:7" s="79" customFormat="1" ht="15" customHeight="1">
      <c r="A72" s="77">
        <v>71</v>
      </c>
      <c r="B72" s="355" t="s">
        <v>1292</v>
      </c>
      <c r="C72" s="77" t="s">
        <v>195</v>
      </c>
      <c r="D72" s="77" t="s">
        <v>1630</v>
      </c>
      <c r="E72" s="85" t="s">
        <v>1241</v>
      </c>
      <c r="F72" s="77" t="s">
        <v>1242</v>
      </c>
      <c r="G72" s="88"/>
    </row>
    <row r="73" spans="1:7" s="79" customFormat="1" ht="15" customHeight="1">
      <c r="A73" s="77">
        <v>72</v>
      </c>
      <c r="B73" s="355" t="s">
        <v>1298</v>
      </c>
      <c r="C73" s="77" t="s">
        <v>195</v>
      </c>
      <c r="D73" s="77" t="s">
        <v>1631</v>
      </c>
      <c r="E73" s="85" t="s">
        <v>1241</v>
      </c>
      <c r="F73" s="77" t="s">
        <v>1242</v>
      </c>
      <c r="G73" s="88"/>
    </row>
    <row r="74" spans="1:7" ht="15" customHeight="1">
      <c r="A74" s="77">
        <v>73</v>
      </c>
      <c r="B74" s="354" t="s">
        <v>175</v>
      </c>
      <c r="C74" s="81" t="s">
        <v>176</v>
      </c>
      <c r="D74" s="81" t="s">
        <v>5147</v>
      </c>
      <c r="E74" s="85" t="s">
        <v>177</v>
      </c>
      <c r="F74" s="85" t="s">
        <v>178</v>
      </c>
    </row>
    <row r="75" spans="1:7" ht="15" customHeight="1">
      <c r="A75" s="77">
        <v>74</v>
      </c>
      <c r="B75" s="355" t="s">
        <v>2059</v>
      </c>
      <c r="C75" s="81" t="s">
        <v>176</v>
      </c>
      <c r="D75" s="81" t="s">
        <v>5148</v>
      </c>
      <c r="E75" s="85" t="s">
        <v>177</v>
      </c>
      <c r="F75" s="85" t="s">
        <v>178</v>
      </c>
    </row>
    <row r="76" spans="1:7" ht="15" customHeight="1">
      <c r="A76" s="77">
        <v>75</v>
      </c>
      <c r="B76" s="355" t="s">
        <v>2067</v>
      </c>
      <c r="C76" s="81" t="s">
        <v>176</v>
      </c>
      <c r="D76" s="81" t="s">
        <v>4968</v>
      </c>
      <c r="E76" s="85" t="s">
        <v>177</v>
      </c>
      <c r="F76" s="85" t="s">
        <v>178</v>
      </c>
    </row>
    <row r="77" spans="1:7" ht="15" customHeight="1">
      <c r="A77" s="77">
        <v>76</v>
      </c>
      <c r="B77" s="355" t="s">
        <v>2074</v>
      </c>
      <c r="C77" s="81" t="s">
        <v>176</v>
      </c>
      <c r="D77" s="335" t="s">
        <v>4969</v>
      </c>
      <c r="E77" s="85" t="s">
        <v>177</v>
      </c>
      <c r="F77" s="85" t="s">
        <v>178</v>
      </c>
    </row>
    <row r="78" spans="1:7" ht="15" customHeight="1" thickBot="1">
      <c r="A78" s="77">
        <v>77</v>
      </c>
      <c r="B78" s="355" t="s">
        <v>2080</v>
      </c>
      <c r="C78" s="81" t="s">
        <v>176</v>
      </c>
      <c r="D78" s="335" t="s">
        <v>4970</v>
      </c>
      <c r="E78" s="85" t="s">
        <v>177</v>
      </c>
      <c r="F78" s="85" t="s">
        <v>178</v>
      </c>
    </row>
    <row r="79" spans="1:7" ht="15" customHeight="1" thickBot="1">
      <c r="A79" s="77">
        <v>78</v>
      </c>
      <c r="B79" s="355" t="s">
        <v>2086</v>
      </c>
      <c r="C79" s="81" t="s">
        <v>176</v>
      </c>
      <c r="D79" s="336" t="s">
        <v>4971</v>
      </c>
      <c r="E79" s="85" t="s">
        <v>177</v>
      </c>
      <c r="F79" s="85" t="s">
        <v>178</v>
      </c>
    </row>
    <row r="80" spans="1:7" ht="15" customHeight="1">
      <c r="A80" s="77">
        <v>79</v>
      </c>
      <c r="B80" s="354" t="s">
        <v>179</v>
      </c>
      <c r="C80" s="81" t="s">
        <v>180</v>
      </c>
      <c r="D80" s="81" t="s">
        <v>181</v>
      </c>
      <c r="E80" s="85" t="s">
        <v>182</v>
      </c>
      <c r="F80" s="85" t="s">
        <v>61</v>
      </c>
    </row>
    <row r="81" spans="1:7" ht="15" customHeight="1">
      <c r="A81" s="77">
        <v>80</v>
      </c>
      <c r="B81" s="354" t="s">
        <v>2139</v>
      </c>
      <c r="C81" s="260" t="s">
        <v>55</v>
      </c>
      <c r="D81" s="261" t="s">
        <v>1642</v>
      </c>
      <c r="E81" s="261" t="s">
        <v>1643</v>
      </c>
      <c r="F81" s="261" t="s">
        <v>61</v>
      </c>
    </row>
    <row r="82" spans="1:7" ht="15" customHeight="1">
      <c r="A82" s="77">
        <v>81</v>
      </c>
      <c r="B82" s="354" t="s">
        <v>2176</v>
      </c>
      <c r="C82" s="260" t="s">
        <v>55</v>
      </c>
      <c r="D82" s="261" t="s">
        <v>1020</v>
      </c>
      <c r="E82" s="261" t="s">
        <v>1021</v>
      </c>
      <c r="F82" s="261" t="s">
        <v>1022</v>
      </c>
    </row>
    <row r="83" spans="1:7" ht="15" customHeight="1">
      <c r="A83" s="77">
        <v>82</v>
      </c>
      <c r="B83" s="354" t="s">
        <v>4972</v>
      </c>
      <c r="C83" s="260" t="s">
        <v>55</v>
      </c>
      <c r="D83" s="261" t="s">
        <v>1637</v>
      </c>
      <c r="E83" s="261" t="s">
        <v>1638</v>
      </c>
      <c r="F83" s="261" t="s">
        <v>61</v>
      </c>
    </row>
    <row r="84" spans="1:7" ht="15" customHeight="1">
      <c r="A84" s="77">
        <v>83</v>
      </c>
      <c r="B84" s="354" t="s">
        <v>2136</v>
      </c>
      <c r="C84" s="81" t="s">
        <v>2137</v>
      </c>
      <c r="D84" s="81" t="s">
        <v>2138</v>
      </c>
      <c r="E84" s="85" t="s">
        <v>53</v>
      </c>
      <c r="F84" s="85" t="s">
        <v>54</v>
      </c>
    </row>
    <row r="85" spans="1:7" ht="15" customHeight="1">
      <c r="A85" s="77">
        <v>84</v>
      </c>
      <c r="B85" s="354" t="s">
        <v>1632</v>
      </c>
      <c r="C85" s="337" t="s">
        <v>1633</v>
      </c>
      <c r="D85" s="77" t="s">
        <v>1634</v>
      </c>
      <c r="E85" s="260" t="s">
        <v>1635</v>
      </c>
      <c r="F85" s="261" t="s">
        <v>1636</v>
      </c>
    </row>
    <row r="86" spans="1:7" customFormat="1" ht="15" customHeight="1">
      <c r="A86" s="77" t="s">
        <v>1269</v>
      </c>
      <c r="B86" s="354" t="s">
        <v>2220</v>
      </c>
      <c r="C86" s="337" t="s">
        <v>1633</v>
      </c>
      <c r="D86" s="338" t="s">
        <v>4973</v>
      </c>
      <c r="E86" s="260" t="s">
        <v>1635</v>
      </c>
      <c r="F86" s="261" t="s">
        <v>1636</v>
      </c>
    </row>
    <row r="87" spans="1:7" customFormat="1" ht="15" customHeight="1">
      <c r="A87" s="77" t="s">
        <v>492</v>
      </c>
      <c r="B87" s="354" t="s">
        <v>2227</v>
      </c>
      <c r="C87" s="337" t="s">
        <v>1633</v>
      </c>
      <c r="D87" s="339" t="s">
        <v>4974</v>
      </c>
      <c r="E87" s="260" t="s">
        <v>1635</v>
      </c>
      <c r="F87" s="261" t="s">
        <v>1636</v>
      </c>
    </row>
    <row r="88" spans="1:7" customFormat="1" ht="15" customHeight="1">
      <c r="A88" s="77" t="s">
        <v>4932</v>
      </c>
      <c r="B88" s="354" t="s">
        <v>2233</v>
      </c>
      <c r="C88" s="337" t="s">
        <v>1633</v>
      </c>
      <c r="D88" s="338" t="s">
        <v>4975</v>
      </c>
      <c r="E88" s="260" t="s">
        <v>1635</v>
      </c>
      <c r="F88" s="261" t="s">
        <v>1636</v>
      </c>
    </row>
    <row r="89" spans="1:7" customFormat="1" ht="15" customHeight="1">
      <c r="A89" s="77" t="s">
        <v>4933</v>
      </c>
      <c r="B89" s="354" t="s">
        <v>2237</v>
      </c>
      <c r="C89" s="337" t="s">
        <v>1633</v>
      </c>
      <c r="D89" s="338" t="s">
        <v>4976</v>
      </c>
      <c r="E89" s="260" t="s">
        <v>2196</v>
      </c>
      <c r="F89" s="261" t="s">
        <v>2239</v>
      </c>
    </row>
    <row r="90" spans="1:7" customFormat="1" ht="15" customHeight="1">
      <c r="A90" s="77" t="s">
        <v>4934</v>
      </c>
      <c r="B90" s="354" t="s">
        <v>2243</v>
      </c>
      <c r="C90" s="337" t="s">
        <v>1633</v>
      </c>
      <c r="D90" s="338" t="s">
        <v>4977</v>
      </c>
      <c r="E90" s="260" t="s">
        <v>1635</v>
      </c>
      <c r="F90" s="261" t="s">
        <v>1636</v>
      </c>
    </row>
    <row r="91" spans="1:7" ht="15" customHeight="1">
      <c r="A91" s="77">
        <v>90</v>
      </c>
      <c r="B91" s="354" t="s">
        <v>2441</v>
      </c>
      <c r="C91" s="337" t="s">
        <v>1633</v>
      </c>
      <c r="D91" s="77" t="s">
        <v>1634</v>
      </c>
      <c r="E91" s="260" t="s">
        <v>1635</v>
      </c>
      <c r="F91" s="261" t="s">
        <v>1636</v>
      </c>
    </row>
    <row r="92" spans="1:7" customFormat="1" ht="15" customHeight="1">
      <c r="A92" s="77">
        <v>91</v>
      </c>
      <c r="B92" s="354" t="s">
        <v>2249</v>
      </c>
      <c r="C92" s="337" t="s">
        <v>4978</v>
      </c>
      <c r="D92" s="77" t="s">
        <v>1634</v>
      </c>
      <c r="E92" s="260" t="s">
        <v>1635</v>
      </c>
      <c r="F92" s="261" t="s">
        <v>1636</v>
      </c>
    </row>
    <row r="93" spans="1:7" ht="15" customHeight="1">
      <c r="A93" s="77">
        <v>92</v>
      </c>
      <c r="B93" s="354" t="s">
        <v>2489</v>
      </c>
      <c r="C93" s="260" t="s">
        <v>3345</v>
      </c>
      <c r="D93" s="261" t="s">
        <v>3346</v>
      </c>
      <c r="E93" s="261" t="s">
        <v>2492</v>
      </c>
      <c r="F93" s="261" t="s">
        <v>2493</v>
      </c>
    </row>
    <row r="94" spans="1:7" ht="15" customHeight="1">
      <c r="A94" s="77">
        <v>93</v>
      </c>
      <c r="B94" s="354" t="s">
        <v>2780</v>
      </c>
      <c r="C94" s="340" t="s">
        <v>2133</v>
      </c>
      <c r="D94" s="340" t="s">
        <v>5149</v>
      </c>
      <c r="E94" s="85" t="s">
        <v>2134</v>
      </c>
      <c r="F94" s="85" t="s">
        <v>2135</v>
      </c>
    </row>
    <row r="95" spans="1:7" customFormat="1" ht="15" customHeight="1">
      <c r="A95" s="77">
        <v>94</v>
      </c>
      <c r="B95" s="354" t="s">
        <v>3228</v>
      </c>
      <c r="C95" s="340" t="s">
        <v>2133</v>
      </c>
      <c r="D95" s="342" t="s">
        <v>4979</v>
      </c>
      <c r="E95" s="85" t="s">
        <v>2134</v>
      </c>
      <c r="F95" s="341" t="s">
        <v>2963</v>
      </c>
      <c r="G95" s="87"/>
    </row>
    <row r="96" spans="1:7" customFormat="1" ht="15" customHeight="1">
      <c r="A96" s="77">
        <v>95</v>
      </c>
      <c r="B96" s="354" t="s">
        <v>3265</v>
      </c>
      <c r="C96" s="340" t="s">
        <v>2133</v>
      </c>
      <c r="D96" s="342" t="s">
        <v>4981</v>
      </c>
      <c r="E96" s="85" t="s">
        <v>2134</v>
      </c>
      <c r="F96" s="85" t="s">
        <v>2135</v>
      </c>
    </row>
    <row r="97" spans="1:7" customFormat="1" ht="15" customHeight="1">
      <c r="A97" s="77">
        <v>96</v>
      </c>
      <c r="B97" s="354" t="s">
        <v>3273</v>
      </c>
      <c r="C97" s="340" t="s">
        <v>2133</v>
      </c>
      <c r="D97" s="342" t="s">
        <v>4980</v>
      </c>
      <c r="E97" s="85" t="s">
        <v>2134</v>
      </c>
      <c r="F97" s="85" t="s">
        <v>2135</v>
      </c>
    </row>
    <row r="98" spans="1:7" customFormat="1" ht="15" customHeight="1">
      <c r="A98" s="77">
        <v>97</v>
      </c>
      <c r="B98" s="354" t="s">
        <v>3281</v>
      </c>
      <c r="C98" s="340" t="s">
        <v>2133</v>
      </c>
      <c r="D98" s="342" t="s">
        <v>4982</v>
      </c>
      <c r="E98" s="85" t="s">
        <v>2134</v>
      </c>
      <c r="F98" s="85" t="s">
        <v>2135</v>
      </c>
    </row>
    <row r="99" spans="1:7" customFormat="1" ht="15" customHeight="1">
      <c r="A99" s="77">
        <v>98</v>
      </c>
      <c r="B99" s="354" t="s">
        <v>3287</v>
      </c>
      <c r="C99" s="340" t="s">
        <v>2133</v>
      </c>
      <c r="D99" s="342" t="s">
        <v>4983</v>
      </c>
      <c r="E99" s="85" t="s">
        <v>2134</v>
      </c>
      <c r="F99" s="343" t="s">
        <v>4984</v>
      </c>
    </row>
    <row r="100" spans="1:7" customFormat="1" ht="15" customHeight="1">
      <c r="A100" s="77">
        <v>99</v>
      </c>
      <c r="B100" s="354" t="s">
        <v>3293</v>
      </c>
      <c r="C100" s="340" t="s">
        <v>2133</v>
      </c>
      <c r="D100" s="342" t="s">
        <v>4985</v>
      </c>
      <c r="E100" s="85" t="s">
        <v>2134</v>
      </c>
      <c r="F100" s="85" t="s">
        <v>3254</v>
      </c>
    </row>
    <row r="101" spans="1:7" customFormat="1" ht="15" customHeight="1">
      <c r="A101" s="77">
        <v>100</v>
      </c>
      <c r="B101" s="354" t="s">
        <v>3299</v>
      </c>
      <c r="C101" s="340" t="s">
        <v>2133</v>
      </c>
      <c r="D101" s="342" t="s">
        <v>4986</v>
      </c>
      <c r="E101" s="85" t="s">
        <v>2134</v>
      </c>
      <c r="F101" s="344"/>
    </row>
    <row r="102" spans="1:7" customFormat="1" ht="15" customHeight="1">
      <c r="A102" s="77">
        <v>101</v>
      </c>
      <c r="B102" s="354" t="s">
        <v>3308</v>
      </c>
      <c r="C102" s="340" t="s">
        <v>2133</v>
      </c>
      <c r="D102" s="342" t="s">
        <v>4987</v>
      </c>
      <c r="E102" s="85" t="s">
        <v>2134</v>
      </c>
      <c r="F102" s="85" t="s">
        <v>3177</v>
      </c>
    </row>
    <row r="103" spans="1:7" customFormat="1" ht="15" customHeight="1">
      <c r="A103" s="77">
        <v>102</v>
      </c>
      <c r="B103" s="354" t="s">
        <v>3316</v>
      </c>
      <c r="C103" s="340" t="s">
        <v>2133</v>
      </c>
      <c r="D103" s="342" t="s">
        <v>4988</v>
      </c>
      <c r="E103" s="85" t="s">
        <v>2134</v>
      </c>
      <c r="F103" s="344" t="s">
        <v>4989</v>
      </c>
    </row>
    <row r="104" spans="1:7" customFormat="1" ht="15" customHeight="1">
      <c r="A104" s="77">
        <v>103</v>
      </c>
      <c r="B104" s="354" t="s">
        <v>3322</v>
      </c>
      <c r="C104" s="340" t="s">
        <v>4990</v>
      </c>
      <c r="D104" s="342" t="s">
        <v>4991</v>
      </c>
      <c r="E104" s="85" t="s">
        <v>2134</v>
      </c>
      <c r="F104" s="85" t="s">
        <v>2135</v>
      </c>
    </row>
    <row r="105" spans="1:7" s="79" customFormat="1" ht="15" customHeight="1">
      <c r="A105" s="77">
        <v>104</v>
      </c>
      <c r="B105" s="354" t="s">
        <v>4992</v>
      </c>
      <c r="C105" s="81" t="s">
        <v>163</v>
      </c>
      <c r="D105" s="342" t="s">
        <v>164</v>
      </c>
      <c r="E105" s="85" t="s">
        <v>165</v>
      </c>
      <c r="F105" s="85" t="s">
        <v>166</v>
      </c>
      <c r="G105" s="88"/>
    </row>
    <row r="106" spans="1:7" customFormat="1" ht="15" customHeight="1">
      <c r="A106" s="77">
        <v>105</v>
      </c>
      <c r="B106" s="354" t="s">
        <v>3838</v>
      </c>
      <c r="C106" s="81" t="s">
        <v>163</v>
      </c>
      <c r="D106" s="342" t="s">
        <v>4995</v>
      </c>
      <c r="E106" s="85" t="s">
        <v>165</v>
      </c>
      <c r="F106" s="85" t="s">
        <v>166</v>
      </c>
    </row>
    <row r="107" spans="1:7" customFormat="1" ht="15" customHeight="1">
      <c r="A107" s="77">
        <v>106</v>
      </c>
      <c r="B107" s="354" t="s">
        <v>3843</v>
      </c>
      <c r="C107" s="81" t="s">
        <v>163</v>
      </c>
      <c r="D107" s="342" t="s">
        <v>4996</v>
      </c>
      <c r="E107" s="85" t="s">
        <v>165</v>
      </c>
      <c r="F107" s="85" t="s">
        <v>166</v>
      </c>
    </row>
    <row r="108" spans="1:7" customFormat="1" ht="15" customHeight="1">
      <c r="A108" s="77">
        <v>107</v>
      </c>
      <c r="B108" s="354" t="s">
        <v>3847</v>
      </c>
      <c r="C108" s="81" t="s">
        <v>163</v>
      </c>
      <c r="D108" s="342" t="s">
        <v>4997</v>
      </c>
      <c r="E108" s="85" t="s">
        <v>165</v>
      </c>
      <c r="F108" s="85" t="s">
        <v>166</v>
      </c>
    </row>
    <row r="109" spans="1:7" customFormat="1" ht="15" customHeight="1">
      <c r="A109" s="77">
        <v>108</v>
      </c>
      <c r="B109" s="354" t="s">
        <v>3852</v>
      </c>
      <c r="C109" s="81" t="s">
        <v>163</v>
      </c>
      <c r="D109" s="342" t="s">
        <v>4998</v>
      </c>
      <c r="E109" s="85" t="s">
        <v>165</v>
      </c>
      <c r="F109" s="85" t="s">
        <v>166</v>
      </c>
    </row>
    <row r="110" spans="1:7" customFormat="1" ht="15" customHeight="1">
      <c r="A110" s="77">
        <v>109</v>
      </c>
      <c r="B110" s="354" t="s">
        <v>3858</v>
      </c>
      <c r="C110" s="81" t="s">
        <v>163</v>
      </c>
      <c r="D110" s="342" t="s">
        <v>4999</v>
      </c>
      <c r="E110" s="85" t="s">
        <v>165</v>
      </c>
      <c r="F110" s="85" t="s">
        <v>166</v>
      </c>
    </row>
    <row r="111" spans="1:7" customFormat="1" ht="15" customHeight="1">
      <c r="A111" s="77">
        <v>110</v>
      </c>
      <c r="B111" s="354" t="s">
        <v>3862</v>
      </c>
      <c r="C111" s="81" t="s">
        <v>163</v>
      </c>
      <c r="D111" s="342" t="s">
        <v>5000</v>
      </c>
      <c r="E111" s="85" t="s">
        <v>165</v>
      </c>
      <c r="F111" s="85" t="s">
        <v>166</v>
      </c>
    </row>
    <row r="112" spans="1:7" customFormat="1" ht="15" customHeight="1">
      <c r="A112" s="77">
        <v>111</v>
      </c>
      <c r="B112" s="354" t="s">
        <v>3867</v>
      </c>
      <c r="C112" s="81" t="s">
        <v>163</v>
      </c>
      <c r="D112" s="342" t="s">
        <v>5001</v>
      </c>
      <c r="E112" s="85" t="s">
        <v>165</v>
      </c>
      <c r="F112" s="85" t="s">
        <v>166</v>
      </c>
    </row>
    <row r="113" spans="1:7" customFormat="1" ht="15" customHeight="1">
      <c r="A113" s="77">
        <v>112</v>
      </c>
      <c r="B113" s="354" t="s">
        <v>3874</v>
      </c>
      <c r="C113" s="81" t="s">
        <v>163</v>
      </c>
      <c r="D113" s="342" t="s">
        <v>5002</v>
      </c>
      <c r="E113" s="85" t="s">
        <v>165</v>
      </c>
      <c r="F113" s="85" t="s">
        <v>166</v>
      </c>
    </row>
    <row r="114" spans="1:7" customFormat="1" ht="15" customHeight="1">
      <c r="A114" s="77">
        <v>113</v>
      </c>
      <c r="B114" s="354" t="s">
        <v>3879</v>
      </c>
      <c r="C114" s="81" t="s">
        <v>163</v>
      </c>
      <c r="D114" s="342" t="s">
        <v>5003</v>
      </c>
      <c r="E114" s="85" t="s">
        <v>165</v>
      </c>
      <c r="F114" s="85" t="s">
        <v>166</v>
      </c>
    </row>
    <row r="115" spans="1:7" customFormat="1" ht="15" customHeight="1">
      <c r="A115" s="77">
        <v>114</v>
      </c>
      <c r="B115" s="354" t="s">
        <v>3884</v>
      </c>
      <c r="C115" s="81" t="s">
        <v>163</v>
      </c>
      <c r="D115" s="342" t="s">
        <v>5004</v>
      </c>
      <c r="E115" s="85" t="s">
        <v>165</v>
      </c>
      <c r="F115" s="85" t="s">
        <v>166</v>
      </c>
    </row>
    <row r="116" spans="1:7" customFormat="1" ht="15" customHeight="1">
      <c r="A116" s="77">
        <v>115</v>
      </c>
      <c r="B116" s="354" t="s">
        <v>3890</v>
      </c>
      <c r="C116" s="81" t="s">
        <v>163</v>
      </c>
      <c r="D116" s="342" t="s">
        <v>5005</v>
      </c>
      <c r="E116" s="85" t="s">
        <v>165</v>
      </c>
      <c r="F116" s="85" t="s">
        <v>166</v>
      </c>
    </row>
    <row r="117" spans="1:7" customFormat="1" ht="15" customHeight="1">
      <c r="A117" s="77">
        <v>116</v>
      </c>
      <c r="B117" s="354" t="s">
        <v>3897</v>
      </c>
      <c r="C117" s="81" t="s">
        <v>163</v>
      </c>
      <c r="D117" s="342" t="s">
        <v>5006</v>
      </c>
      <c r="E117" s="85" t="s">
        <v>165</v>
      </c>
      <c r="F117" s="85" t="s">
        <v>166</v>
      </c>
    </row>
    <row r="118" spans="1:7" customFormat="1" ht="15" customHeight="1">
      <c r="A118" s="77">
        <v>117</v>
      </c>
      <c r="B118" s="354" t="s">
        <v>3906</v>
      </c>
      <c r="C118" s="81">
        <v>5342529120</v>
      </c>
      <c r="D118" s="342" t="s">
        <v>5007</v>
      </c>
      <c r="E118" s="85" t="s">
        <v>165</v>
      </c>
      <c r="F118" s="85" t="s">
        <v>166</v>
      </c>
    </row>
    <row r="119" spans="1:7" customFormat="1" ht="15" customHeight="1">
      <c r="A119" s="77">
        <v>118</v>
      </c>
      <c r="B119" s="354" t="s">
        <v>3911</v>
      </c>
      <c r="C119" s="81">
        <v>5341815763</v>
      </c>
      <c r="D119" s="342" t="s">
        <v>5008</v>
      </c>
      <c r="E119" s="85" t="s">
        <v>165</v>
      </c>
      <c r="F119" s="85" t="s">
        <v>166</v>
      </c>
    </row>
    <row r="120" spans="1:7" customFormat="1" ht="15" customHeight="1">
      <c r="A120" s="77">
        <v>119</v>
      </c>
      <c r="B120" s="354" t="s">
        <v>3915</v>
      </c>
      <c r="C120" s="81">
        <v>5342131788</v>
      </c>
      <c r="D120" s="342" t="s">
        <v>5009</v>
      </c>
      <c r="E120" s="85" t="s">
        <v>165</v>
      </c>
      <c r="F120" s="85" t="s">
        <v>166</v>
      </c>
    </row>
    <row r="121" spans="1:7" customFormat="1" ht="15" customHeight="1">
      <c r="A121" s="77">
        <v>120</v>
      </c>
      <c r="B121" s="354" t="s">
        <v>3928</v>
      </c>
      <c r="C121" s="81" t="s">
        <v>5010</v>
      </c>
      <c r="D121" s="342" t="s">
        <v>5011</v>
      </c>
      <c r="E121" s="85" t="s">
        <v>165</v>
      </c>
      <c r="F121" s="85" t="s">
        <v>166</v>
      </c>
    </row>
    <row r="122" spans="1:7" customFormat="1" ht="15" customHeight="1">
      <c r="A122" s="77">
        <v>121</v>
      </c>
      <c r="B122" s="354" t="s">
        <v>3933</v>
      </c>
      <c r="C122" s="81">
        <v>5342089603</v>
      </c>
      <c r="D122" s="342" t="s">
        <v>5011</v>
      </c>
      <c r="E122" s="85" t="s">
        <v>165</v>
      </c>
      <c r="F122" s="85" t="s">
        <v>166</v>
      </c>
    </row>
    <row r="123" spans="1:7" customFormat="1" ht="15" customHeight="1">
      <c r="A123" s="77">
        <v>122</v>
      </c>
      <c r="B123" s="354" t="s">
        <v>3937</v>
      </c>
      <c r="C123" s="81">
        <v>5342551527</v>
      </c>
      <c r="D123" s="349" t="s">
        <v>5012</v>
      </c>
      <c r="E123" s="85" t="s">
        <v>165</v>
      </c>
      <c r="F123" s="85" t="s">
        <v>166</v>
      </c>
    </row>
    <row r="124" spans="1:7" s="79" customFormat="1" ht="15" customHeight="1">
      <c r="A124" s="77">
        <v>123</v>
      </c>
      <c r="B124" s="354" t="s">
        <v>4814</v>
      </c>
      <c r="C124" s="81" t="s">
        <v>4804</v>
      </c>
      <c r="D124" s="81" t="s">
        <v>4805</v>
      </c>
      <c r="E124" s="85" t="s">
        <v>97</v>
      </c>
      <c r="F124" s="85" t="s">
        <v>98</v>
      </c>
      <c r="G124" s="88"/>
    </row>
    <row r="125" spans="1:7" ht="15" customHeight="1">
      <c r="A125" s="77">
        <v>124</v>
      </c>
      <c r="B125" s="354" t="s">
        <v>3944</v>
      </c>
      <c r="C125" s="77" t="s">
        <v>55</v>
      </c>
      <c r="D125" s="78" t="s">
        <v>3942</v>
      </c>
      <c r="E125" s="85" t="s">
        <v>3943</v>
      </c>
      <c r="F125" s="85" t="s">
        <v>61</v>
      </c>
    </row>
    <row r="126" spans="1:7" ht="15" customHeight="1">
      <c r="A126" s="77">
        <v>125</v>
      </c>
      <c r="B126" s="354" t="s">
        <v>4809</v>
      </c>
      <c r="C126" s="77" t="s">
        <v>5013</v>
      </c>
      <c r="D126" s="78" t="s">
        <v>5014</v>
      </c>
      <c r="E126" s="85" t="s">
        <v>4326</v>
      </c>
      <c r="F126" s="85" t="s">
        <v>103</v>
      </c>
    </row>
    <row r="127" spans="1:7" s="79" customFormat="1" ht="15" customHeight="1">
      <c r="A127" s="77">
        <v>126</v>
      </c>
      <c r="B127" s="354" t="s">
        <v>121</v>
      </c>
      <c r="C127" s="77" t="s">
        <v>122</v>
      </c>
      <c r="D127" s="77" t="s">
        <v>123</v>
      </c>
      <c r="E127" s="85" t="s">
        <v>84</v>
      </c>
      <c r="F127" s="85" t="s">
        <v>85</v>
      </c>
      <c r="G127" s="88"/>
    </row>
    <row r="128" spans="1:7" s="79" customFormat="1" ht="15" customHeight="1">
      <c r="A128" s="77">
        <v>127</v>
      </c>
      <c r="B128" s="354" t="s">
        <v>661</v>
      </c>
      <c r="C128" s="77" t="s">
        <v>134</v>
      </c>
      <c r="D128" s="77" t="s">
        <v>135</v>
      </c>
      <c r="E128" s="85" t="s">
        <v>136</v>
      </c>
      <c r="F128" s="85" t="s">
        <v>61</v>
      </c>
      <c r="G128" s="88"/>
    </row>
    <row r="129" spans="1:6" ht="15" customHeight="1">
      <c r="A129" s="77">
        <v>128</v>
      </c>
      <c r="B129" s="356" t="s">
        <v>50</v>
      </c>
      <c r="C129" s="81" t="s">
        <v>51</v>
      </c>
      <c r="D129" s="81" t="s">
        <v>52</v>
      </c>
      <c r="E129" s="85" t="s">
        <v>53</v>
      </c>
      <c r="F129" s="85" t="s">
        <v>54</v>
      </c>
    </row>
    <row r="130" spans="1:6" ht="15" customHeight="1">
      <c r="A130" s="77">
        <v>129</v>
      </c>
      <c r="B130" s="354" t="s">
        <v>1639</v>
      </c>
      <c r="C130" s="332" t="s">
        <v>1640</v>
      </c>
      <c r="D130" s="332" t="s">
        <v>1641</v>
      </c>
      <c r="E130" s="332" t="s">
        <v>102</v>
      </c>
      <c r="F130" s="332" t="s">
        <v>103</v>
      </c>
    </row>
    <row r="131" spans="1:6" ht="15" customHeight="1">
      <c r="A131" s="77">
        <v>130</v>
      </c>
      <c r="B131" s="354" t="s">
        <v>4905</v>
      </c>
      <c r="C131" s="332" t="s">
        <v>4914</v>
      </c>
      <c r="D131" s="13" t="s">
        <v>4913</v>
      </c>
      <c r="E131" s="332" t="s">
        <v>4908</v>
      </c>
      <c r="F131" s="332" t="s">
        <v>4909</v>
      </c>
    </row>
    <row r="132" spans="1:6" ht="15" customHeight="1">
      <c r="A132" s="77">
        <v>131</v>
      </c>
      <c r="B132" s="354" t="s">
        <v>5083</v>
      </c>
      <c r="C132" s="332" t="s">
        <v>5015</v>
      </c>
      <c r="D132" s="77" t="s">
        <v>5016</v>
      </c>
      <c r="E132" s="85" t="s">
        <v>1142</v>
      </c>
      <c r="F132" s="85" t="s">
        <v>4964</v>
      </c>
    </row>
    <row r="133" spans="1:6" ht="15" customHeight="1">
      <c r="A133" s="458"/>
      <c r="B133" s="458"/>
      <c r="C133" s="458"/>
      <c r="D133" s="458"/>
      <c r="E133" s="458"/>
      <c r="F133" s="458"/>
    </row>
  </sheetData>
  <autoFilter ref="A1:F130" xr:uid="{7562C718-C27D-46C4-90BB-8E8DF6672E19}"/>
  <mergeCells count="1">
    <mergeCell ref="A133:F133"/>
  </mergeCells>
  <phoneticPr fontId="38" type="noConversion"/>
  <pageMargins left="0.35433070866141736" right="0.35433070866141736" top="0.86614173228346458" bottom="0.86614173228346458" header="0.51181102362204722" footer="0.51181102362204722"/>
  <pageSetup paperSize="9" scale="68" fitToHeight="0" orientation="landscape" r:id="rId1"/>
  <headerFooter alignWithMargins="0">
    <oddHeader>&amp;LSzczegółowy Opis Przedmiotu Zamówienia - Taryfa Cxx - oświetlenie uliczne&amp;RZałącznik nr 1.1 do SWZ Część 1 Zamówienia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2025-05-29T09:05:32Z</cp:lastPrinted>
  <dcterms:created xsi:type="dcterms:W3CDTF">2010-01-11T11:46:38Z</dcterms:created>
  <dcterms:modified xsi:type="dcterms:W3CDTF">2025-06-13T07:52:44Z</dcterms:modified>
</cp:coreProperties>
</file>